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50_財政係用\B082_新会計制度\C140_30年度財務書類\004附属明細\１．一般会計等\"/>
    </mc:Choice>
  </mc:AlternateContent>
  <bookViews>
    <workbookView xWindow="0" yWindow="0" windowWidth="20415" windowHeight="6450"/>
  </bookViews>
  <sheets>
    <sheet name="1貸借対照表　(1)①有形固定資産　明細" sheetId="1" r:id="rId1"/>
    <sheet name="②有形固定資産　行政目的別明細" sheetId="2" r:id="rId2"/>
    <sheet name="③投資及び出資金明細" sheetId="3" r:id="rId3"/>
    <sheet name="④基金の明細" sheetId="4" r:id="rId4"/>
    <sheet name="⑤貸付金明細" sheetId="5" r:id="rId5"/>
    <sheet name="⑥長期延滞債権明細" sheetId="6" r:id="rId6"/>
    <sheet name="⑦未収金明細" sheetId="7" r:id="rId7"/>
    <sheet name="(2)①地方債（借入先別）明細" sheetId="8" r:id="rId8"/>
    <sheet name="②～④地方債（利率別）明細等" sheetId="9" r:id="rId9"/>
    <sheet name="⑤引当金明細" sheetId="10" r:id="rId10"/>
    <sheet name="2行政コスト計算書　(1)補助金明細" sheetId="11" r:id="rId11"/>
    <sheet name="(2)行政目的別明細" sheetId="16" r:id="rId12"/>
    <sheet name="3純資産変動計算書　(1)財源明細" sheetId="12" r:id="rId13"/>
    <sheet name="(2)財源情報明細" sheetId="14" r:id="rId14"/>
    <sheet name="4資本収支計算書　(1)資金明細" sheetId="13" r:id="rId15"/>
  </sheets>
  <externalReferences>
    <externalReference r:id="rId16"/>
  </externalReferences>
  <definedNames>
    <definedName name="CSV">#REF!</definedName>
    <definedName name="CSVDATA">#REF!</definedName>
    <definedName name="DAN_KAIK_END">#REF!</definedName>
    <definedName name="DAN_KAIK_START">#REF!</definedName>
    <definedName name="_xlnm.Print_Area" localSheetId="0">'1貸借対照表　(1)①有形固定資産　明細'!$A$1:$P$25</definedName>
    <definedName name="カテゴリ一覧">[1]カテゴリ!$M$6:$M$16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12" l="1"/>
  <c r="E87" i="12"/>
  <c r="E94" i="12" s="1"/>
  <c r="E74" i="12"/>
  <c r="E75" i="12" s="1"/>
  <c r="E68" i="12"/>
  <c r="E62" i="12"/>
  <c r="E55" i="12"/>
  <c r="E54" i="12"/>
  <c r="E48" i="12"/>
  <c r="E42" i="12"/>
  <c r="E56" i="12" s="1"/>
  <c r="E34" i="12"/>
  <c r="E28" i="12"/>
  <c r="E35" i="12" s="1"/>
  <c r="E22" i="12"/>
  <c r="E36" i="12" s="1"/>
  <c r="D8" i="14"/>
  <c r="C8" i="14"/>
  <c r="B7" i="14"/>
  <c r="B6" i="14"/>
  <c r="D5" i="14"/>
  <c r="F4" i="14"/>
  <c r="F8" i="14" s="1"/>
  <c r="B9" i="13"/>
  <c r="F18" i="11"/>
  <c r="F20" i="11" s="1"/>
  <c r="F7" i="11"/>
  <c r="F21" i="11" s="1"/>
  <c r="E14" i="10"/>
  <c r="D14" i="10"/>
  <c r="C14" i="10"/>
  <c r="B14" i="10"/>
  <c r="F13" i="10"/>
  <c r="F11" i="10"/>
  <c r="F10" i="10"/>
  <c r="F8" i="10"/>
  <c r="F14" i="10" s="1"/>
  <c r="F6" i="10"/>
  <c r="F5" i="10"/>
  <c r="C10" i="9"/>
  <c r="A10" i="9"/>
  <c r="A4" i="9"/>
  <c r="K17" i="8"/>
  <c r="J17" i="8"/>
  <c r="I17" i="8"/>
  <c r="H17" i="8"/>
  <c r="G17" i="8"/>
  <c r="F17" i="8"/>
  <c r="E17" i="8"/>
  <c r="D17" i="8"/>
  <c r="C17" i="8"/>
  <c r="B17" i="8"/>
  <c r="C32" i="7"/>
  <c r="B32" i="7"/>
  <c r="C13" i="7"/>
  <c r="C33" i="7" s="1"/>
  <c r="B13" i="7"/>
  <c r="B33" i="7" s="1"/>
  <c r="C32" i="6"/>
  <c r="B32" i="6"/>
  <c r="C13" i="6"/>
  <c r="C33" i="6" s="1"/>
  <c r="B13" i="6"/>
  <c r="B33" i="6" s="1"/>
  <c r="F40" i="5"/>
  <c r="E40" i="5"/>
  <c r="D40" i="5"/>
  <c r="C40" i="5"/>
  <c r="B40" i="5"/>
  <c r="G19" i="4"/>
  <c r="E19" i="4"/>
  <c r="D19" i="4"/>
  <c r="C19" i="4"/>
  <c r="B19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K36" i="3"/>
  <c r="I36" i="3"/>
  <c r="F36" i="3"/>
  <c r="D36" i="3"/>
  <c r="C36" i="3"/>
  <c r="E36" i="3" s="1"/>
  <c r="B36" i="3"/>
  <c r="J35" i="3"/>
  <c r="G35" i="3"/>
  <c r="E35" i="3"/>
  <c r="J34" i="3"/>
  <c r="G34" i="3"/>
  <c r="E34" i="3"/>
  <c r="J33" i="3"/>
  <c r="G33" i="3"/>
  <c r="E33" i="3"/>
  <c r="J32" i="3"/>
  <c r="G32" i="3"/>
  <c r="H32" i="3" s="1"/>
  <c r="E32" i="3"/>
  <c r="J31" i="3"/>
  <c r="G31" i="3"/>
  <c r="E31" i="3"/>
  <c r="J30" i="3"/>
  <c r="G30" i="3"/>
  <c r="E30" i="3"/>
  <c r="J29" i="3"/>
  <c r="G29" i="3"/>
  <c r="E29" i="3"/>
  <c r="J28" i="3"/>
  <c r="G28" i="3"/>
  <c r="H28" i="3" s="1"/>
  <c r="E28" i="3"/>
  <c r="J27" i="3"/>
  <c r="G27" i="3"/>
  <c r="E27" i="3"/>
  <c r="J26" i="3"/>
  <c r="G26" i="3"/>
  <c r="E26" i="3"/>
  <c r="J25" i="3"/>
  <c r="G25" i="3"/>
  <c r="E25" i="3"/>
  <c r="J19" i="3"/>
  <c r="I19" i="3"/>
  <c r="F19" i="3"/>
  <c r="D19" i="3"/>
  <c r="C19" i="3"/>
  <c r="B19" i="3"/>
  <c r="G19" i="3" s="1"/>
  <c r="G17" i="3"/>
  <c r="H17" i="3" s="1"/>
  <c r="E17" i="3"/>
  <c r="G16" i="3"/>
  <c r="E16" i="3"/>
  <c r="H16" i="3" s="1"/>
  <c r="G15" i="3"/>
  <c r="E15" i="3"/>
  <c r="G14" i="3"/>
  <c r="H14" i="3" s="1"/>
  <c r="E14" i="3"/>
  <c r="G13" i="3"/>
  <c r="E13" i="3"/>
  <c r="H7" i="3"/>
  <c r="E7" i="3"/>
  <c r="C7" i="3"/>
  <c r="B7" i="3"/>
  <c r="G6" i="3"/>
  <c r="F5" i="3"/>
  <c r="F7" i="3" s="1"/>
  <c r="D5" i="3"/>
  <c r="D7" i="3" s="1"/>
  <c r="E76" i="12" l="1"/>
  <c r="E81" i="12" s="1"/>
  <c r="E95" i="12" s="1"/>
  <c r="E4" i="14"/>
  <c r="E5" i="14"/>
  <c r="B5" i="14" s="1"/>
  <c r="G7" i="3"/>
  <c r="H27" i="3"/>
  <c r="H31" i="3"/>
  <c r="H13" i="3"/>
  <c r="H15" i="3"/>
  <c r="E19" i="3"/>
  <c r="H26" i="3"/>
  <c r="H30" i="3"/>
  <c r="H34" i="3"/>
  <c r="H35" i="3"/>
  <c r="H25" i="3"/>
  <c r="H29" i="3"/>
  <c r="H33" i="3"/>
  <c r="J36" i="3"/>
  <c r="G36" i="3"/>
  <c r="H36" i="3" s="1"/>
  <c r="F19" i="4"/>
  <c r="G5" i="3"/>
  <c r="B4" i="14" l="1"/>
  <c r="E8" i="14"/>
  <c r="B8" i="14" s="1"/>
  <c r="H19" i="3"/>
</calcChain>
</file>

<file path=xl/sharedStrings.xml><?xml version="1.0" encoding="utf-8"?>
<sst xmlns="http://schemas.openxmlformats.org/spreadsheetml/2006/main" count="616" uniqueCount="337">
  <si>
    <t>区分</t>
  </si>
  <si>
    <t xml:space="preserve">
前年度末残高
（A）</t>
  </si>
  <si>
    <t xml:space="preserve">
本年度増加額
（B）</t>
  </si>
  <si>
    <t xml:space="preserve">
本年度減少額
（C）</t>
  </si>
  <si>
    <t>本年度末残高
（A)＋（B)-（C)
（D）</t>
  </si>
  <si>
    <t>本年度末
減価償却累計額
（E)</t>
  </si>
  <si>
    <t xml:space="preserve">
本年度償却額
（F)</t>
  </si>
  <si>
    <t>差引本年度末残高
（D)－（E)
（G)</t>
  </si>
  <si>
    <t xml:space="preserve"> 事業用資産</t>
  </si>
  <si>
    <t>　  土地</t>
  </si>
  <si>
    <t>-</t>
  </si>
  <si>
    <t>　　立木竹</t>
  </si>
  <si>
    <t>　　建物</t>
  </si>
  <si>
    <t>　　工作物</t>
  </si>
  <si>
    <t>　　船舶</t>
  </si>
  <si>
    <t>　　浮標等</t>
  </si>
  <si>
    <t>　　航空機</t>
  </si>
  <si>
    <t>　　その他</t>
  </si>
  <si>
    <t>　　建設仮勘定</t>
  </si>
  <si>
    <t xml:space="preserve"> インフラ資産</t>
  </si>
  <si>
    <t>　　土地</t>
  </si>
  <si>
    <t xml:space="preserve"> 物品</t>
  </si>
  <si>
    <t>合計</t>
  </si>
  <si>
    <t>一般会計等附属明細書</t>
    <rPh sb="0" eb="2">
      <t>イッパン</t>
    </rPh>
    <rPh sb="2" eb="5">
      <t>カイケイトウ</t>
    </rPh>
    <rPh sb="5" eb="7">
      <t>フゾク</t>
    </rPh>
    <rPh sb="7" eb="10">
      <t>メイサイショ</t>
    </rPh>
    <phoneticPr fontId="8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</si>
  <si>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8"/>
  </si>
  <si>
    <t>（１）資産項目の明細</t>
    <rPh sb="3" eb="5">
      <t>シサン</t>
    </rPh>
    <rPh sb="5" eb="7">
      <t>コウモク</t>
    </rPh>
    <rPh sb="8" eb="10">
      <t>メイサイ</t>
    </rPh>
    <phoneticPr fontId="8"/>
  </si>
  <si>
    <t>　①有形固定資産の明細</t>
    <phoneticPr fontId="8"/>
  </si>
  <si>
    <t>（単位：千円）</t>
    <phoneticPr fontId="8"/>
  </si>
  <si>
    <r>
      <rPr>
        <sz val="11"/>
        <color theme="1"/>
        <rFont val="MS UI Gothic"/>
        <family val="3"/>
        <charset val="1"/>
      </rPr>
      <t>※</t>
    </r>
    <r>
      <rPr>
        <sz val="11"/>
        <color theme="1"/>
        <rFont val="MS UI Gothic"/>
        <family val="3"/>
        <charset val="128"/>
      </rPr>
      <t>各項目の金額を表示単位未満で四捨五入により処理しているため、合計等の金額が一致しない場合があります。</t>
    </r>
    <phoneticPr fontId="2"/>
  </si>
  <si>
    <t>②有形固定資産の行政目的別明細</t>
    <phoneticPr fontId="8"/>
  </si>
  <si>
    <t>（単位：千円）</t>
  </si>
  <si>
    <t>生活インフラ・
国土保全</t>
  </si>
  <si>
    <t>教育</t>
  </si>
  <si>
    <t>福祉</t>
  </si>
  <si>
    <t>環境衛生</t>
  </si>
  <si>
    <t>産業振興</t>
  </si>
  <si>
    <t>消防</t>
    <phoneticPr fontId="2"/>
  </si>
  <si>
    <t>総務</t>
  </si>
  <si>
    <t>③投資及び出資金の明細</t>
    <phoneticPr fontId="8"/>
  </si>
  <si>
    <t>市場価格のあるもの</t>
    <rPh sb="0" eb="2">
      <t>シジョウ</t>
    </rPh>
    <rPh sb="2" eb="4">
      <t>カカク</t>
    </rPh>
    <phoneticPr fontId="8"/>
  </si>
  <si>
    <t>（単位：千円）</t>
    <rPh sb="1" eb="3">
      <t>タンイ</t>
    </rPh>
    <rPh sb="4" eb="5">
      <t>セン</t>
    </rPh>
    <rPh sb="5" eb="6">
      <t>エン</t>
    </rPh>
    <phoneticPr fontId="8"/>
  </si>
  <si>
    <t>銘柄名</t>
    <rPh sb="0" eb="2">
      <t>メイガラ</t>
    </rPh>
    <rPh sb="2" eb="3">
      <t>メイ</t>
    </rPh>
    <phoneticPr fontId="8"/>
  </si>
  <si>
    <t xml:space="preserve">
株数・口数など
（A）</t>
    <rPh sb="1" eb="3">
      <t>カブスウ</t>
    </rPh>
    <rPh sb="4" eb="5">
      <t>クチ</t>
    </rPh>
    <rPh sb="5" eb="6">
      <t>スウ</t>
    </rPh>
    <phoneticPr fontId="8"/>
  </si>
  <si>
    <t xml:space="preserve">
時価単価
（B）</t>
    <rPh sb="1" eb="3">
      <t>ジカ</t>
    </rPh>
    <rPh sb="3" eb="5">
      <t>タンカ</t>
    </rPh>
    <phoneticPr fontId="8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</si>
  <si>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8"/>
  </si>
  <si>
    <t xml:space="preserve">
取得単価
（D)</t>
    <rPh sb="1" eb="3">
      <t>シュトク</t>
    </rPh>
    <rPh sb="3" eb="5">
      <t>タンカ</t>
    </rPh>
    <phoneticPr fontId="8"/>
  </si>
  <si>
    <t>取得原価
（A）×（D)
（E)</t>
    <rPh sb="0" eb="2">
      <t>シュトク</t>
    </rPh>
    <rPh sb="2" eb="4">
      <t>ゲンカ</t>
    </rPh>
    <phoneticPr fontId="8"/>
  </si>
  <si>
    <t>評価差額
（C）－（E)
（F)</t>
    <rPh sb="0" eb="2">
      <t>ヒョウカ</t>
    </rPh>
    <rPh sb="2" eb="4">
      <t>サガク</t>
    </rPh>
    <phoneticPr fontId="8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</si>
  <si>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8"/>
  </si>
  <si>
    <t>該当なし</t>
    <rPh sb="0" eb="2">
      <t>ガイトウ</t>
    </rPh>
    <phoneticPr fontId="8"/>
  </si>
  <si>
    <t>合計</t>
    <rPh sb="0" eb="2">
      <t>ゴウケイ</t>
    </rPh>
    <phoneticPr fontId="8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</si>
  <si>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8"/>
  </si>
  <si>
    <t>相手先名</t>
    <rPh sb="0" eb="3">
      <t>アイテサキ</t>
    </rPh>
    <rPh sb="3" eb="4">
      <t>メイ</t>
    </rPh>
    <phoneticPr fontId="8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</si>
  <si>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8"/>
  </si>
  <si>
    <t xml:space="preserve">
資産
（B)</t>
    <rPh sb="1" eb="3">
      <t>シサン</t>
    </rPh>
    <phoneticPr fontId="8"/>
  </si>
  <si>
    <t xml:space="preserve">
負債
（C)</t>
    <rPh sb="1" eb="3">
      <t>フサイ</t>
    </rPh>
    <phoneticPr fontId="8"/>
  </si>
  <si>
    <t>純資産額
（B）－（C)
（D)</t>
    <rPh sb="0" eb="3">
      <t>ジュンシサン</t>
    </rPh>
    <rPh sb="3" eb="4">
      <t>ガク</t>
    </rPh>
    <phoneticPr fontId="8"/>
  </si>
  <si>
    <t xml:space="preserve">
資本金
（E)</t>
    <rPh sb="1" eb="4">
      <t>シホンキン</t>
    </rPh>
    <phoneticPr fontId="8"/>
  </si>
  <si>
    <t>出資割合（％）
（A）/（E)
（F)</t>
    <rPh sb="0" eb="2">
      <t>シュッシ</t>
    </rPh>
    <rPh sb="2" eb="4">
      <t>ワリアイ</t>
    </rPh>
    <phoneticPr fontId="8"/>
  </si>
  <si>
    <t>実質価額
（D)×（F)
（G)</t>
    <rPh sb="0" eb="2">
      <t>ジッシツ</t>
    </rPh>
    <rPh sb="2" eb="4">
      <t>カガク</t>
    </rPh>
    <phoneticPr fontId="8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</si>
  <si>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8"/>
  </si>
  <si>
    <t>株券（株式会社埼玉西部
食品流通センター）</t>
    <rPh sb="0" eb="2">
      <t>カブケン</t>
    </rPh>
    <rPh sb="3" eb="7">
      <t>カブシキガイシャ</t>
    </rPh>
    <rPh sb="7" eb="9">
      <t>サイタマ</t>
    </rPh>
    <rPh sb="9" eb="11">
      <t>セイブ</t>
    </rPh>
    <rPh sb="12" eb="14">
      <t>ショクヒン</t>
    </rPh>
    <rPh sb="14" eb="16">
      <t>リュウツウ</t>
    </rPh>
    <phoneticPr fontId="19"/>
  </si>
  <si>
    <t>株券（株式会社ワルツ
所沢）</t>
    <rPh sb="0" eb="2">
      <t>カブケン</t>
    </rPh>
    <rPh sb="3" eb="7">
      <t>カブシキガイシャ</t>
    </rPh>
    <rPh sb="11" eb="13">
      <t>トコロザワ</t>
    </rPh>
    <phoneticPr fontId="19"/>
  </si>
  <si>
    <t>所沢市土地開発公社
出資金</t>
    <rPh sb="0" eb="2">
      <t>トコロザワ</t>
    </rPh>
    <rPh sb="2" eb="3">
      <t>シ</t>
    </rPh>
    <rPh sb="3" eb="5">
      <t>トチ</t>
    </rPh>
    <rPh sb="5" eb="7">
      <t>カイハツ</t>
    </rPh>
    <rPh sb="7" eb="9">
      <t>コウシャ</t>
    </rPh>
    <rPh sb="10" eb="13">
      <t>シュッシキン</t>
    </rPh>
    <phoneticPr fontId="19"/>
  </si>
  <si>
    <t>公益財団法人所沢市
公共施設管理公社
出資金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コウキョウ</t>
    </rPh>
    <rPh sb="12" eb="14">
      <t>シセツ</t>
    </rPh>
    <rPh sb="14" eb="16">
      <t>カンリ</t>
    </rPh>
    <rPh sb="16" eb="18">
      <t>コウシャ</t>
    </rPh>
    <rPh sb="19" eb="22">
      <t>シュッシキン</t>
    </rPh>
    <phoneticPr fontId="19"/>
  </si>
  <si>
    <t>公益財団法人所沢市
文化振興事業団
出捐金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ブンカ</t>
    </rPh>
    <rPh sb="12" eb="14">
      <t>シンコウ</t>
    </rPh>
    <rPh sb="14" eb="17">
      <t>ジギョウダン</t>
    </rPh>
    <rPh sb="18" eb="21">
      <t>シュツエンキン</t>
    </rPh>
    <phoneticPr fontId="19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</si>
  <si>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8"/>
  </si>
  <si>
    <t xml:space="preserve">
出資金額
（A)</t>
    <rPh sb="1" eb="3">
      <t>シュッシ</t>
    </rPh>
    <rPh sb="3" eb="5">
      <t>キンガク</t>
    </rPh>
    <phoneticPr fontId="8"/>
  </si>
  <si>
    <t xml:space="preserve">
強制評価減
（H)</t>
    <rPh sb="1" eb="3">
      <t>キョウセイ</t>
    </rPh>
    <rPh sb="3" eb="5">
      <t>ヒョウカ</t>
    </rPh>
    <rPh sb="5" eb="6">
      <t>ゲン</t>
    </rPh>
    <phoneticPr fontId="8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</si>
  <si>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8"/>
  </si>
  <si>
    <t>株券（株式会社テレビ
埼玉）</t>
    <rPh sb="0" eb="2">
      <t>カブケン</t>
    </rPh>
    <rPh sb="3" eb="7">
      <t>カブシキガイシャ</t>
    </rPh>
    <rPh sb="11" eb="13">
      <t>サイタマ</t>
    </rPh>
    <phoneticPr fontId="19"/>
  </si>
  <si>
    <t>株券（株式会社ジェイコム
さいたま）</t>
    <rPh sb="0" eb="2">
      <t>カブケン</t>
    </rPh>
    <rPh sb="3" eb="7">
      <t>カブシキガイシャ</t>
    </rPh>
    <phoneticPr fontId="19"/>
  </si>
  <si>
    <t>埼玉県信用保証協会
出捐金</t>
    <rPh sb="0" eb="2">
      <t>サイタマ</t>
    </rPh>
    <rPh sb="2" eb="3">
      <t>ケン</t>
    </rPh>
    <rPh sb="3" eb="5">
      <t>シンヨウ</t>
    </rPh>
    <rPh sb="5" eb="7">
      <t>ホショウ</t>
    </rPh>
    <rPh sb="7" eb="9">
      <t>キョウカイ</t>
    </rPh>
    <rPh sb="10" eb="11">
      <t>シュツ</t>
    </rPh>
    <rPh sb="11" eb="12">
      <t>エン</t>
    </rPh>
    <rPh sb="12" eb="13">
      <t>キン</t>
    </rPh>
    <phoneticPr fontId="19"/>
  </si>
  <si>
    <t>埼玉県農業信用基金
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10" eb="12">
      <t>キョウカイ</t>
    </rPh>
    <rPh sb="12" eb="15">
      <t>シュッシキン</t>
    </rPh>
    <phoneticPr fontId="19"/>
  </si>
  <si>
    <t>社団法人埼玉県農林
公社出資金</t>
    <rPh sb="0" eb="2">
      <t>シャダン</t>
    </rPh>
    <rPh sb="2" eb="4">
      <t>ホウジン</t>
    </rPh>
    <rPh sb="4" eb="7">
      <t>サイタマケン</t>
    </rPh>
    <rPh sb="7" eb="9">
      <t>ノウリン</t>
    </rPh>
    <rPh sb="10" eb="12">
      <t>コウシャ</t>
    </rPh>
    <rPh sb="12" eb="15">
      <t>シュッシキン</t>
    </rPh>
    <phoneticPr fontId="19"/>
  </si>
  <si>
    <t>財団法人埼玉県勤労者
福祉センター出捐金</t>
    <rPh sb="0" eb="2">
      <t>ザイダン</t>
    </rPh>
    <rPh sb="2" eb="4">
      <t>ホウジン</t>
    </rPh>
    <rPh sb="4" eb="7">
      <t>サイタマケン</t>
    </rPh>
    <rPh sb="7" eb="10">
      <t>キンロウシャ</t>
    </rPh>
    <rPh sb="11" eb="13">
      <t>フクシ</t>
    </rPh>
    <rPh sb="17" eb="20">
      <t>シュツエンキン</t>
    </rPh>
    <phoneticPr fontId="19"/>
  </si>
  <si>
    <t>ワルツ所沢共有組合
出資金</t>
    <rPh sb="3" eb="5">
      <t>トコロザワ</t>
    </rPh>
    <rPh sb="5" eb="7">
      <t>キョウユウ</t>
    </rPh>
    <rPh sb="7" eb="9">
      <t>クミアイ</t>
    </rPh>
    <rPh sb="10" eb="13">
      <t>シュッシキン</t>
    </rPh>
    <phoneticPr fontId="19"/>
  </si>
  <si>
    <t>財団法人埼玉伝統工芸
協会出捐金</t>
    <rPh sb="0" eb="2">
      <t>ザイダン</t>
    </rPh>
    <rPh sb="2" eb="4">
      <t>ホウジン</t>
    </rPh>
    <rPh sb="4" eb="6">
      <t>サイタマ</t>
    </rPh>
    <rPh sb="6" eb="8">
      <t>デントウ</t>
    </rPh>
    <rPh sb="8" eb="10">
      <t>コウゲイ</t>
    </rPh>
    <rPh sb="11" eb="13">
      <t>キョウカイ</t>
    </rPh>
    <rPh sb="13" eb="16">
      <t>シュツエンキン</t>
    </rPh>
    <phoneticPr fontId="19"/>
  </si>
  <si>
    <t>地方公共団体金融機構
出資金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1" eb="14">
      <t>シュッシキン</t>
    </rPh>
    <phoneticPr fontId="19"/>
  </si>
  <si>
    <t>株式会社ところざわ未来電力出資金</t>
    <rPh sb="0" eb="4">
      <t>カブシキガイシャ</t>
    </rPh>
    <rPh sb="9" eb="11">
      <t>ミライ</t>
    </rPh>
    <rPh sb="11" eb="13">
      <t>デンリョク</t>
    </rPh>
    <rPh sb="13" eb="16">
      <t>シュッシキン</t>
    </rPh>
    <phoneticPr fontId="8"/>
  </si>
  <si>
    <t>その他</t>
  </si>
  <si>
    <t>④基金の明細</t>
    <phoneticPr fontId="8"/>
  </si>
  <si>
    <t>種類</t>
    <rPh sb="0" eb="2">
      <t>シュルイ</t>
    </rPh>
    <phoneticPr fontId="8"/>
  </si>
  <si>
    <t>現金預金</t>
    <rPh sb="0" eb="2">
      <t>ゲンキン</t>
    </rPh>
    <rPh sb="2" eb="4">
      <t>ヨキン</t>
    </rPh>
    <phoneticPr fontId="8"/>
  </si>
  <si>
    <t>有価証券</t>
    <rPh sb="0" eb="2">
      <t>ユウカ</t>
    </rPh>
    <rPh sb="2" eb="4">
      <t>ショウケン</t>
    </rPh>
    <phoneticPr fontId="8"/>
  </si>
  <si>
    <t>土地</t>
    <rPh sb="0" eb="2">
      <t>トチ</t>
    </rPh>
    <phoneticPr fontId="8"/>
  </si>
  <si>
    <t>その他</t>
    <rPh sb="2" eb="3">
      <t>ホカ</t>
    </rPh>
    <phoneticPr fontId="8"/>
  </si>
  <si>
    <t>合計
(貸借対照表計上額)</t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8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</si>
  <si>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8"/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</si>
  <si>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</si>
  <si>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8"/>
  </si>
  <si>
    <t>入学準備金貸付基金</t>
    <rPh sb="0" eb="2">
      <t>ニュウガク</t>
    </rPh>
    <rPh sb="2" eb="5">
      <t>ジュンビキン</t>
    </rPh>
    <rPh sb="5" eb="7">
      <t>カシツケ</t>
    </rPh>
    <rPh sb="7" eb="9">
      <t>キキン</t>
    </rPh>
    <phoneticPr fontId="8"/>
  </si>
  <si>
    <t>福祉資金貸付基金</t>
    <rPh sb="0" eb="2">
      <t>フクシ</t>
    </rPh>
    <rPh sb="2" eb="4">
      <t>シキン</t>
    </rPh>
    <rPh sb="4" eb="6">
      <t>カシツケ</t>
    </rPh>
    <rPh sb="6" eb="8">
      <t>キキン</t>
    </rPh>
    <phoneticPr fontId="8"/>
  </si>
  <si>
    <t>交通遺児奨学基金</t>
    <rPh sb="0" eb="2">
      <t>コウツウ</t>
    </rPh>
    <rPh sb="2" eb="4">
      <t>イジ</t>
    </rPh>
    <rPh sb="4" eb="6">
      <t>ショウガク</t>
    </rPh>
    <rPh sb="6" eb="8">
      <t>キキン</t>
    </rPh>
    <phoneticPr fontId="8"/>
  </si>
  <si>
    <t>緑の基金</t>
    <rPh sb="0" eb="1">
      <t>ミドリ</t>
    </rPh>
    <rPh sb="2" eb="4">
      <t>キキン</t>
    </rPh>
    <phoneticPr fontId="8"/>
  </si>
  <si>
    <t>道路整備基金</t>
    <rPh sb="0" eb="2">
      <t>ドウロ</t>
    </rPh>
    <rPh sb="2" eb="4">
      <t>セイビ</t>
    </rPh>
    <rPh sb="4" eb="6">
      <t>キキン</t>
    </rPh>
    <phoneticPr fontId="8"/>
  </si>
  <si>
    <t>中心市街地再開発整備基金</t>
    <rPh sb="0" eb="2">
      <t>チュウシン</t>
    </rPh>
    <rPh sb="2" eb="5">
      <t>シガイチ</t>
    </rPh>
    <rPh sb="5" eb="8">
      <t>サイカイハツ</t>
    </rPh>
    <rPh sb="8" eb="10">
      <t>セイビ</t>
    </rPh>
    <rPh sb="10" eb="12">
      <t>キキン</t>
    </rPh>
    <phoneticPr fontId="8"/>
  </si>
  <si>
    <t>小・中学生文化スポーツ
振興基金</t>
    <rPh sb="0" eb="1">
      <t>ショウ</t>
    </rPh>
    <rPh sb="2" eb="5">
      <t>チュウガクセイ</t>
    </rPh>
    <rPh sb="5" eb="7">
      <t>ブンカ</t>
    </rPh>
    <rPh sb="12" eb="14">
      <t>シンコウ</t>
    </rPh>
    <rPh sb="14" eb="16">
      <t>キキン</t>
    </rPh>
    <phoneticPr fontId="8"/>
  </si>
  <si>
    <t>施設整備基金</t>
    <rPh sb="0" eb="2">
      <t>シセツ</t>
    </rPh>
    <rPh sb="2" eb="4">
      <t>セイビ</t>
    </rPh>
    <rPh sb="4" eb="6">
      <t>キキン</t>
    </rPh>
    <phoneticPr fontId="8"/>
  </si>
  <si>
    <t>ふるさと応援基金</t>
    <rPh sb="4" eb="6">
      <t>オウエン</t>
    </rPh>
    <rPh sb="6" eb="8">
      <t>キキン</t>
    </rPh>
    <phoneticPr fontId="8"/>
  </si>
  <si>
    <t>マチごとエコタウン推進
基金</t>
    <rPh sb="9" eb="11">
      <t>スイシン</t>
    </rPh>
    <rPh sb="12" eb="14">
      <t>キキン</t>
    </rPh>
    <phoneticPr fontId="8"/>
  </si>
  <si>
    <t>地域産業活性化基金</t>
    <rPh sb="0" eb="2">
      <t>チイキ</t>
    </rPh>
    <rPh sb="2" eb="4">
      <t>サンギョウ</t>
    </rPh>
    <rPh sb="4" eb="7">
      <t>カッセイカ</t>
    </rPh>
    <rPh sb="7" eb="9">
      <t>キキン</t>
    </rPh>
    <phoneticPr fontId="8"/>
  </si>
  <si>
    <t>⑤貸付金の明細</t>
    <phoneticPr fontId="8"/>
  </si>
  <si>
    <t>相手先名または種別</t>
    <rPh sb="0" eb="3">
      <t>アイテサキ</t>
    </rPh>
    <rPh sb="3" eb="4">
      <t>メイ</t>
    </rPh>
    <rPh sb="7" eb="9">
      <t>シュベツ</t>
    </rPh>
    <phoneticPr fontId="8"/>
  </si>
  <si>
    <t>長期貸付金</t>
    <rPh sb="0" eb="2">
      <t>チョウキ</t>
    </rPh>
    <rPh sb="2" eb="5">
      <t>カシツケキン</t>
    </rPh>
    <phoneticPr fontId="8"/>
  </si>
  <si>
    <t>短期貸付金</t>
    <rPh sb="0" eb="2">
      <t>タンキ</t>
    </rPh>
    <rPh sb="2" eb="5">
      <t>カシツケキン</t>
    </rPh>
    <phoneticPr fontId="8"/>
  </si>
  <si>
    <t>（参考）
貸付金計</t>
    <rPh sb="1" eb="3">
      <t>サンコウ</t>
    </rPh>
    <rPh sb="5" eb="8">
      <t>カシツケキン</t>
    </rPh>
    <rPh sb="8" eb="9">
      <t>ケイ</t>
    </rPh>
    <phoneticPr fontId="8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</si>
  <si>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8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</si>
  <si>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8"/>
  </si>
  <si>
    <t>地方公営事業</t>
    <rPh sb="0" eb="2">
      <t>チホウ</t>
    </rPh>
    <rPh sb="2" eb="4">
      <t>コウエイ</t>
    </rPh>
    <rPh sb="4" eb="6">
      <t>ジギョウ</t>
    </rPh>
    <phoneticPr fontId="8"/>
  </si>
  <si>
    <t>なし</t>
    <phoneticPr fontId="8"/>
  </si>
  <si>
    <t>一部事務組合・広域連合</t>
    <rPh sb="0" eb="2">
      <t>イチブ</t>
    </rPh>
    <rPh sb="2" eb="4">
      <t>ジム</t>
    </rPh>
    <rPh sb="4" eb="6">
      <t>クミアイ</t>
    </rPh>
    <rPh sb="7" eb="9">
      <t>コウイキ</t>
    </rPh>
    <rPh sb="9" eb="11">
      <t>レンゴウ</t>
    </rPh>
    <phoneticPr fontId="8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</si>
  <si>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8"/>
  </si>
  <si>
    <t>地方三公社</t>
    <rPh sb="0" eb="2">
      <t>チホウ</t>
    </rPh>
    <rPh sb="2" eb="5">
      <t>サンコウシャ</t>
    </rPh>
    <phoneticPr fontId="8"/>
  </si>
  <si>
    <t>第三セクター等</t>
    <rPh sb="0" eb="1">
      <t>ダイ</t>
    </rPh>
    <rPh sb="1" eb="2">
      <t>サン</t>
    </rPh>
    <rPh sb="6" eb="7">
      <t>ナド</t>
    </rPh>
    <phoneticPr fontId="8"/>
  </si>
  <si>
    <t>㈱埼玉西部食品流通センター</t>
    <rPh sb="1" eb="3">
      <t>サイタマ</t>
    </rPh>
    <rPh sb="3" eb="5">
      <t>セイブ</t>
    </rPh>
    <rPh sb="5" eb="7">
      <t>ショクヒン</t>
    </rPh>
    <rPh sb="7" eb="9">
      <t>リュウツウ</t>
    </rPh>
    <phoneticPr fontId="23"/>
  </si>
  <si>
    <t>その他の貸付金</t>
    <rPh sb="2" eb="3">
      <t>タ</t>
    </rPh>
    <rPh sb="4" eb="7">
      <t>カシツケキン</t>
    </rPh>
    <phoneticPr fontId="8"/>
  </si>
  <si>
    <t>向日葵会</t>
    <rPh sb="0" eb="3">
      <t>ヒマワリ</t>
    </rPh>
    <rPh sb="3" eb="4">
      <t>カイ</t>
    </rPh>
    <phoneticPr fontId="3"/>
  </si>
  <si>
    <t>若狭会</t>
    <rPh sb="0" eb="2">
      <t>ワカサ</t>
    </rPh>
    <rPh sb="2" eb="3">
      <t>カイ</t>
    </rPh>
    <phoneticPr fontId="3"/>
  </si>
  <si>
    <t>桑の実会</t>
    <rPh sb="0" eb="1">
      <t>クワ</t>
    </rPh>
    <rPh sb="2" eb="3">
      <t>ミ</t>
    </rPh>
    <rPh sb="3" eb="4">
      <t>カイ</t>
    </rPh>
    <phoneticPr fontId="3"/>
  </si>
  <si>
    <t>さやまが丘保育の会（あかね風）</t>
    <rPh sb="4" eb="5">
      <t>オカ</t>
    </rPh>
    <rPh sb="5" eb="7">
      <t>ホイク</t>
    </rPh>
    <rPh sb="8" eb="9">
      <t>カイ</t>
    </rPh>
    <rPh sb="13" eb="14">
      <t>カゼ</t>
    </rPh>
    <phoneticPr fontId="3"/>
  </si>
  <si>
    <t>さやまが丘保育の会（あかね虹）</t>
    <rPh sb="4" eb="5">
      <t>オカ</t>
    </rPh>
    <rPh sb="5" eb="7">
      <t>ホイク</t>
    </rPh>
    <rPh sb="8" eb="9">
      <t>カイ</t>
    </rPh>
    <rPh sb="13" eb="14">
      <t>ニジ</t>
    </rPh>
    <phoneticPr fontId="3"/>
  </si>
  <si>
    <t>みのり会</t>
    <rPh sb="3" eb="4">
      <t>カイ</t>
    </rPh>
    <phoneticPr fontId="3"/>
  </si>
  <si>
    <t>所沢文化幼稚園</t>
    <rPh sb="0" eb="2">
      <t>トコロザワ</t>
    </rPh>
    <rPh sb="2" eb="4">
      <t>ブンカ</t>
    </rPh>
    <rPh sb="4" eb="7">
      <t>ヨウチエン</t>
    </rPh>
    <phoneticPr fontId="3"/>
  </si>
  <si>
    <t>秀和会</t>
    <rPh sb="0" eb="1">
      <t>シュウ</t>
    </rPh>
    <rPh sb="1" eb="2">
      <t>ワ</t>
    </rPh>
    <rPh sb="2" eb="3">
      <t>カイ</t>
    </rPh>
    <phoneticPr fontId="3"/>
  </si>
  <si>
    <t>陽明福祉会</t>
    <rPh sb="0" eb="2">
      <t>ヨウメイ</t>
    </rPh>
    <rPh sb="2" eb="4">
      <t>フクシ</t>
    </rPh>
    <rPh sb="4" eb="5">
      <t>カイ</t>
    </rPh>
    <phoneticPr fontId="3"/>
  </si>
  <si>
    <t>光輪会</t>
    <rPh sb="0" eb="1">
      <t>ヒカ</t>
    </rPh>
    <rPh sb="1" eb="2">
      <t>ワ</t>
    </rPh>
    <rPh sb="2" eb="3">
      <t>カイ</t>
    </rPh>
    <phoneticPr fontId="3"/>
  </si>
  <si>
    <t>わか竹会（元町）</t>
    <rPh sb="2" eb="3">
      <t>タケ</t>
    </rPh>
    <rPh sb="3" eb="4">
      <t>カイ</t>
    </rPh>
    <rPh sb="5" eb="7">
      <t>モトマチ</t>
    </rPh>
    <phoneticPr fontId="3"/>
  </si>
  <si>
    <t>博寿会</t>
    <rPh sb="0" eb="1">
      <t>ハク</t>
    </rPh>
    <rPh sb="1" eb="2">
      <t>ジュ</t>
    </rPh>
    <rPh sb="2" eb="3">
      <t>カイ</t>
    </rPh>
    <phoneticPr fontId="3"/>
  </si>
  <si>
    <t>端午会</t>
    <rPh sb="0" eb="2">
      <t>タンゴ</t>
    </rPh>
    <rPh sb="2" eb="3">
      <t>カイ</t>
    </rPh>
    <phoneticPr fontId="3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</si>
  <si>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8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</si>
  <si>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8"/>
  </si>
  <si>
    <t>【貸付金】</t>
    <rPh sb="1" eb="4">
      <t>カシツケキン</t>
    </rPh>
    <phoneticPr fontId="8"/>
  </si>
  <si>
    <t>なし</t>
    <phoneticPr fontId="8"/>
  </si>
  <si>
    <t>小計</t>
    <rPh sb="0" eb="2">
      <t>ショウケイ</t>
    </rPh>
    <phoneticPr fontId="8"/>
  </si>
  <si>
    <t>【未収金】</t>
    <rPh sb="1" eb="4">
      <t>ミシュウキン</t>
    </rPh>
    <phoneticPr fontId="8"/>
  </si>
  <si>
    <t>税等未収金</t>
    <rPh sb="0" eb="1">
      <t>ゼイ</t>
    </rPh>
    <rPh sb="1" eb="2">
      <t>ナド</t>
    </rPh>
    <rPh sb="2" eb="5">
      <t>ミシュウキン</t>
    </rPh>
    <phoneticPr fontId="8"/>
  </si>
  <si>
    <t>市民税</t>
    <rPh sb="0" eb="3">
      <t>シミンゼイ</t>
    </rPh>
    <phoneticPr fontId="8"/>
  </si>
  <si>
    <t>固定資産税</t>
    <rPh sb="0" eb="2">
      <t>コテイ</t>
    </rPh>
    <rPh sb="2" eb="5">
      <t>シサンゼイ</t>
    </rPh>
    <phoneticPr fontId="8"/>
  </si>
  <si>
    <t>軽自動車税</t>
    <rPh sb="0" eb="4">
      <t>ケイジドウシャ</t>
    </rPh>
    <rPh sb="4" eb="5">
      <t>ゼイ</t>
    </rPh>
    <phoneticPr fontId="8"/>
  </si>
  <si>
    <t>市たばこ税</t>
    <rPh sb="0" eb="1">
      <t>シ</t>
    </rPh>
    <rPh sb="4" eb="5">
      <t>ゼイ</t>
    </rPh>
    <phoneticPr fontId="8"/>
  </si>
  <si>
    <t>特別土地保有税</t>
    <rPh sb="0" eb="2">
      <t>トクベツ</t>
    </rPh>
    <rPh sb="2" eb="4">
      <t>トチ</t>
    </rPh>
    <rPh sb="4" eb="7">
      <t>ホユウゼイ</t>
    </rPh>
    <phoneticPr fontId="8"/>
  </si>
  <si>
    <t>事業所税</t>
    <rPh sb="0" eb="3">
      <t>ジギョウショ</t>
    </rPh>
    <rPh sb="3" eb="4">
      <t>ゼイ</t>
    </rPh>
    <phoneticPr fontId="8"/>
  </si>
  <si>
    <t>都市計画税</t>
    <rPh sb="0" eb="2">
      <t>トシ</t>
    </rPh>
    <rPh sb="2" eb="4">
      <t>ケイカク</t>
    </rPh>
    <rPh sb="4" eb="5">
      <t>ゼイ</t>
    </rPh>
    <phoneticPr fontId="8"/>
  </si>
  <si>
    <t>その他の未収金</t>
    <rPh sb="2" eb="3">
      <t>タ</t>
    </rPh>
    <rPh sb="4" eb="7">
      <t>ミシュウキン</t>
    </rPh>
    <phoneticPr fontId="8"/>
  </si>
  <si>
    <t>分担金・負担金</t>
    <rPh sb="0" eb="3">
      <t>ブンタンキン</t>
    </rPh>
    <rPh sb="4" eb="7">
      <t>フタンキン</t>
    </rPh>
    <phoneticPr fontId="8"/>
  </si>
  <si>
    <t>使用料・手数料</t>
    <rPh sb="0" eb="2">
      <t>シヨウ</t>
    </rPh>
    <rPh sb="2" eb="3">
      <t>リョウ</t>
    </rPh>
    <rPh sb="4" eb="7">
      <t>テスウリョウ</t>
    </rPh>
    <phoneticPr fontId="8"/>
  </si>
  <si>
    <t>諸収入</t>
    <rPh sb="0" eb="1">
      <t>ショ</t>
    </rPh>
    <rPh sb="1" eb="3">
      <t>シュウニュウ</t>
    </rPh>
    <phoneticPr fontId="8"/>
  </si>
  <si>
    <t>⑦未収金の明細</t>
    <rPh sb="1" eb="4">
      <t>ミシュウキン</t>
    </rPh>
    <rPh sb="5" eb="7">
      <t>メイサイ</t>
    </rPh>
    <phoneticPr fontId="8"/>
  </si>
  <si>
    <t>埼玉西部食品流通センター</t>
    <rPh sb="0" eb="2">
      <t>サイタマ</t>
    </rPh>
    <rPh sb="2" eb="4">
      <t>セイブ</t>
    </rPh>
    <rPh sb="4" eb="6">
      <t>ショクヒン</t>
    </rPh>
    <rPh sb="6" eb="8">
      <t>リュウツウ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</si>
  <si>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</si>
  <si>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8"/>
  </si>
  <si>
    <t>なし</t>
    <phoneticPr fontId="8"/>
  </si>
  <si>
    <t>（２）負債項目の明細</t>
    <rPh sb="3" eb="5">
      <t>フサイ</t>
    </rPh>
    <rPh sb="5" eb="7">
      <t>コウモク</t>
    </rPh>
    <rPh sb="8" eb="10">
      <t>メイサイ</t>
    </rPh>
    <phoneticPr fontId="8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</si>
  <si>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8"/>
  </si>
  <si>
    <t>地方債残高</t>
    <rPh sb="0" eb="3">
      <t>チホウサイ</t>
    </rPh>
    <rPh sb="3" eb="5">
      <t>ザンダカ</t>
    </rPh>
    <phoneticPr fontId="26"/>
  </si>
  <si>
    <t>政府資金</t>
    <rPh sb="0" eb="2">
      <t>セイフ</t>
    </rPh>
    <rPh sb="2" eb="4">
      <t>シキン</t>
    </rPh>
    <phoneticPr fontId="26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</si>
  <si>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6"/>
  </si>
  <si>
    <t>市中銀行</t>
    <rPh sb="0" eb="2">
      <t>シチュウ</t>
    </rPh>
    <rPh sb="2" eb="4">
      <t>ギンコウ</t>
    </rPh>
    <phoneticPr fontId="26"/>
  </si>
  <si>
    <t>その他の
金融機関</t>
    <rPh sb="2" eb="3">
      <t>タ</t>
    </rPh>
    <rPh sb="5" eb="7">
      <t>キンユウ</t>
    </rPh>
    <rPh sb="7" eb="9">
      <t>キカン</t>
    </rPh>
    <phoneticPr fontId="26"/>
  </si>
  <si>
    <t>市場公募債</t>
    <rPh sb="0" eb="2">
      <t>シジョウ</t>
    </rPh>
    <rPh sb="2" eb="5">
      <t>コウボサイ</t>
    </rPh>
    <phoneticPr fontId="26"/>
  </si>
  <si>
    <t>その他</t>
    <rPh sb="2" eb="3">
      <t>タ</t>
    </rPh>
    <phoneticPr fontId="26"/>
  </si>
  <si>
    <t>うち1年内償還予定</t>
    <rPh sb="3" eb="5">
      <t>ネンナイ</t>
    </rPh>
    <rPh sb="5" eb="7">
      <t>ショウカン</t>
    </rPh>
    <rPh sb="7" eb="9">
      <t>ヨテイ</t>
    </rPh>
    <phoneticPr fontId="8"/>
  </si>
  <si>
    <t>うち共同発行債</t>
    <rPh sb="2" eb="4">
      <t>キョウドウ</t>
    </rPh>
    <rPh sb="4" eb="6">
      <t>ハッコウ</t>
    </rPh>
    <rPh sb="6" eb="7">
      <t>サイ</t>
    </rPh>
    <phoneticPr fontId="8"/>
  </si>
  <si>
    <t>うち住民公募債</t>
    <rPh sb="2" eb="4">
      <t>ジュウミン</t>
    </rPh>
    <rPh sb="4" eb="7">
      <t>コウボサイ</t>
    </rPh>
    <phoneticPr fontId="8"/>
  </si>
  <si>
    <t>【通常分】</t>
    <rPh sb="1" eb="3">
      <t>ツウジョウ</t>
    </rPh>
    <rPh sb="3" eb="4">
      <t>ブン</t>
    </rPh>
    <phoneticPr fontId="8"/>
  </si>
  <si>
    <t>　　一般公共事業</t>
    <rPh sb="2" eb="4">
      <t>イッパン</t>
    </rPh>
    <rPh sb="4" eb="6">
      <t>コウキョウ</t>
    </rPh>
    <rPh sb="6" eb="8">
      <t>ジギョウ</t>
    </rPh>
    <phoneticPr fontId="8"/>
  </si>
  <si>
    <t>　　公営住宅建設</t>
    <rPh sb="2" eb="4">
      <t>コウエイ</t>
    </rPh>
    <rPh sb="4" eb="6">
      <t>ジュウタク</t>
    </rPh>
    <rPh sb="6" eb="8">
      <t>ケンセツ</t>
    </rPh>
    <phoneticPr fontId="8"/>
  </si>
  <si>
    <t>　　災害復旧</t>
    <rPh sb="2" eb="4">
      <t>サイガイ</t>
    </rPh>
    <rPh sb="4" eb="6">
      <t>フッキュウ</t>
    </rPh>
    <phoneticPr fontId="8"/>
  </si>
  <si>
    <t>　　教育・福祉施設</t>
    <rPh sb="2" eb="4">
      <t>キョウイク</t>
    </rPh>
    <rPh sb="5" eb="7">
      <t>フクシ</t>
    </rPh>
    <rPh sb="7" eb="9">
      <t>シセツ</t>
    </rPh>
    <phoneticPr fontId="8"/>
  </si>
  <si>
    <t>　　一般単独事業</t>
    <rPh sb="2" eb="4">
      <t>イッパン</t>
    </rPh>
    <rPh sb="4" eb="6">
      <t>タンドク</t>
    </rPh>
    <rPh sb="6" eb="8">
      <t>ジギョウ</t>
    </rPh>
    <phoneticPr fontId="8"/>
  </si>
  <si>
    <t>　　その他</t>
    <rPh sb="4" eb="5">
      <t>ホカ</t>
    </rPh>
    <phoneticPr fontId="8"/>
  </si>
  <si>
    <t>【特別分】</t>
    <rPh sb="1" eb="3">
      <t>トクベツ</t>
    </rPh>
    <rPh sb="3" eb="4">
      <t>ブン</t>
    </rPh>
    <phoneticPr fontId="8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</si>
  <si>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27"/>
  </si>
  <si>
    <t>　　減税補てん債</t>
    <rPh sb="2" eb="4">
      <t>ゲンゼイ</t>
    </rPh>
    <rPh sb="4" eb="5">
      <t>ホ</t>
    </rPh>
    <rPh sb="7" eb="8">
      <t>サイ</t>
    </rPh>
    <phoneticPr fontId="27"/>
  </si>
  <si>
    <t>　　退職手当債</t>
    <rPh sb="2" eb="4">
      <t>タイショク</t>
    </rPh>
    <rPh sb="4" eb="6">
      <t>テアテ</t>
    </rPh>
    <rPh sb="6" eb="7">
      <t>サイ</t>
    </rPh>
    <phoneticPr fontId="27"/>
  </si>
  <si>
    <t>　　その他</t>
    <rPh sb="4" eb="5">
      <t>タ</t>
    </rPh>
    <phoneticPr fontId="27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</si>
  <si>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8"/>
  </si>
  <si>
    <t>1.5％以下</t>
    <rPh sb="4" eb="6">
      <t>イカ</t>
    </rPh>
    <phoneticPr fontId="26"/>
  </si>
  <si>
    <t>1.5％超
2.0％以下</t>
    <rPh sb="4" eb="5">
      <t>チョウ</t>
    </rPh>
    <rPh sb="10" eb="12">
      <t>イカ</t>
    </rPh>
    <phoneticPr fontId="26"/>
  </si>
  <si>
    <t>2.0％超
2.5％以下</t>
    <rPh sb="4" eb="5">
      <t>チョウ</t>
    </rPh>
    <rPh sb="10" eb="12">
      <t>イカ</t>
    </rPh>
    <phoneticPr fontId="26"/>
  </si>
  <si>
    <t>2.5％超
3.0％以下</t>
    <rPh sb="4" eb="5">
      <t>チョウ</t>
    </rPh>
    <rPh sb="10" eb="12">
      <t>イカ</t>
    </rPh>
    <phoneticPr fontId="26"/>
  </si>
  <si>
    <t>3.0％超
3.5％以下</t>
    <rPh sb="4" eb="5">
      <t>チョウ</t>
    </rPh>
    <rPh sb="10" eb="12">
      <t>イカ</t>
    </rPh>
    <phoneticPr fontId="26"/>
  </si>
  <si>
    <t>3.5％超
4.0％以下</t>
    <rPh sb="4" eb="5">
      <t>チョウ</t>
    </rPh>
    <rPh sb="10" eb="12">
      <t>イカ</t>
    </rPh>
    <phoneticPr fontId="26"/>
  </si>
  <si>
    <t>4.0％超</t>
    <rPh sb="4" eb="5">
      <t>チョウ</t>
    </rPh>
    <phoneticPr fontId="26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</si>
  <si>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6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</si>
  <si>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8"/>
  </si>
  <si>
    <t>１年以内</t>
    <rPh sb="1" eb="2">
      <t>ネン</t>
    </rPh>
    <rPh sb="2" eb="4">
      <t>イナイ</t>
    </rPh>
    <phoneticPr fontId="8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</si>
  <si>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8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</si>
  <si>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8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</si>
  <si>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8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</si>
  <si>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8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</si>
  <si>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8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</si>
  <si>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8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</si>
  <si>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8"/>
  </si>
  <si>
    <t>20年超</t>
    <rPh sb="2" eb="3">
      <t>ネン</t>
    </rPh>
    <rPh sb="3" eb="4">
      <t>チョウ</t>
    </rPh>
    <phoneticPr fontId="8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</si>
  <si>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8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</si>
  <si>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6"/>
  </si>
  <si>
    <t>契約条項の概要</t>
    <rPh sb="0" eb="2">
      <t>ケイヤク</t>
    </rPh>
    <rPh sb="2" eb="4">
      <t>ジョウコウ</t>
    </rPh>
    <rPh sb="5" eb="7">
      <t>ガイヨウ</t>
    </rPh>
    <phoneticPr fontId="26"/>
  </si>
  <si>
    <t>⑤引当金の明細</t>
    <rPh sb="1" eb="4">
      <t>ヒキアテキン</t>
    </rPh>
    <rPh sb="5" eb="7">
      <t>メイサイ</t>
    </rPh>
    <phoneticPr fontId="8"/>
  </si>
  <si>
    <t>区分</t>
    <rPh sb="0" eb="2">
      <t>クブン</t>
    </rPh>
    <phoneticPr fontId="8"/>
  </si>
  <si>
    <t>前年度末残高</t>
    <rPh sb="0" eb="3">
      <t>ゼンネンド</t>
    </rPh>
    <rPh sb="3" eb="4">
      <t>マツ</t>
    </rPh>
    <rPh sb="4" eb="6">
      <t>ザンダカ</t>
    </rPh>
    <phoneticPr fontId="8"/>
  </si>
  <si>
    <t>本年度増加額</t>
    <rPh sb="0" eb="3">
      <t>ホンネンド</t>
    </rPh>
    <rPh sb="3" eb="5">
      <t>ゾウカ</t>
    </rPh>
    <rPh sb="5" eb="6">
      <t>ガク</t>
    </rPh>
    <phoneticPr fontId="8"/>
  </si>
  <si>
    <t>本年度減少額</t>
    <rPh sb="0" eb="3">
      <t>ホンネンド</t>
    </rPh>
    <rPh sb="3" eb="6">
      <t>ゲンショウガク</t>
    </rPh>
    <phoneticPr fontId="8"/>
  </si>
  <si>
    <t>本年度末残高</t>
    <rPh sb="0" eb="3">
      <t>ホンネンド</t>
    </rPh>
    <rPh sb="3" eb="4">
      <t>マツ</t>
    </rPh>
    <rPh sb="4" eb="6">
      <t>ザンダカ</t>
    </rPh>
    <phoneticPr fontId="8"/>
  </si>
  <si>
    <t>目的使用</t>
    <rPh sb="0" eb="2">
      <t>モクテキ</t>
    </rPh>
    <rPh sb="2" eb="4">
      <t>シヨウ</t>
    </rPh>
    <phoneticPr fontId="8"/>
  </si>
  <si>
    <t>その他</t>
    <rPh sb="2" eb="3">
      <t>タ</t>
    </rPh>
    <phoneticPr fontId="8"/>
  </si>
  <si>
    <t>固定資産</t>
    <rPh sb="0" eb="2">
      <t>コテイ</t>
    </rPh>
    <rPh sb="2" eb="4">
      <t>シサン</t>
    </rPh>
    <phoneticPr fontId="8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</si>
  <si>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8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</si>
  <si>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8"/>
  </si>
  <si>
    <t>流動資産</t>
    <rPh sb="0" eb="2">
      <t>リュウドウ</t>
    </rPh>
    <rPh sb="2" eb="4">
      <t>シサン</t>
    </rPh>
    <phoneticPr fontId="8"/>
  </si>
  <si>
    <t>固定負債</t>
    <rPh sb="0" eb="2">
      <t>コテイ</t>
    </rPh>
    <rPh sb="2" eb="4">
      <t>フサイ</t>
    </rPh>
    <phoneticPr fontId="8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</si>
  <si>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8"/>
  </si>
  <si>
    <t>損失補償等引当金</t>
    <rPh sb="0" eb="2">
      <t>ソンシツ</t>
    </rPh>
    <rPh sb="2" eb="5">
      <t>ホショウトウ</t>
    </rPh>
    <rPh sb="5" eb="7">
      <t>ヒキアテ</t>
    </rPh>
    <rPh sb="7" eb="8">
      <t>キン</t>
    </rPh>
    <phoneticPr fontId="8"/>
  </si>
  <si>
    <t>流動負債</t>
    <rPh sb="0" eb="2">
      <t>リュウドウ</t>
    </rPh>
    <rPh sb="2" eb="4">
      <t>フサイ</t>
    </rPh>
    <phoneticPr fontId="8"/>
  </si>
  <si>
    <t>賞与等引当金</t>
    <rPh sb="0" eb="3">
      <t>ショウヨトウ</t>
    </rPh>
    <rPh sb="3" eb="5">
      <t>ヒキアテ</t>
    </rPh>
    <rPh sb="5" eb="6">
      <t>キン</t>
    </rPh>
    <phoneticPr fontId="8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</si>
  <si>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2"/>
  </si>
  <si>
    <t>（１）補助金等の明細</t>
    <rPh sb="3" eb="7">
      <t>ホジョキンナド</t>
    </rPh>
    <rPh sb="8" eb="10">
      <t>メイサイ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</si>
  <si>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18"/>
  </si>
  <si>
    <t>区分</t>
    <rPh sb="0" eb="2">
      <t>クブン</t>
    </rPh>
    <phoneticPr fontId="2"/>
  </si>
  <si>
    <t>名称</t>
    <rPh sb="0" eb="2">
      <t>メイショウ</t>
    </rPh>
    <phoneticPr fontId="2"/>
  </si>
  <si>
    <t>相手先</t>
    <rPh sb="0" eb="3">
      <t>アイテサキ</t>
    </rPh>
    <phoneticPr fontId="2"/>
  </si>
  <si>
    <t>金額</t>
    <rPh sb="0" eb="2">
      <t>キンガク</t>
    </rPh>
    <phoneticPr fontId="2"/>
  </si>
  <si>
    <t>支出目的</t>
    <rPh sb="0" eb="2">
      <t>シシュツ</t>
    </rPh>
    <rPh sb="2" eb="4">
      <t>モクテキ</t>
    </rPh>
    <phoneticPr fontId="2"/>
  </si>
  <si>
    <t>他団体への公共施設等整備補助金等_x000D_
(所有外資産分）</t>
  </si>
  <si>
    <t>なし</t>
    <phoneticPr fontId="8"/>
  </si>
  <si>
    <t>下水道事業負担金等</t>
    <phoneticPr fontId="8"/>
  </si>
  <si>
    <t>計</t>
    <rPh sb="0" eb="1">
      <t>ケイ</t>
    </rPh>
    <phoneticPr fontId="2"/>
  </si>
  <si>
    <t>その他の補助金等</t>
    <phoneticPr fontId="8"/>
  </si>
  <si>
    <t>埼玉西部消防組合</t>
    <phoneticPr fontId="8"/>
  </si>
  <si>
    <t>埼玉西部消防組合負担金</t>
    <phoneticPr fontId="8"/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</si>
  <si>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8"/>
  </si>
  <si>
    <t>後期高齢者医療</t>
    <phoneticPr fontId="8"/>
  </si>
  <si>
    <t>対象者</t>
    <phoneticPr fontId="8"/>
  </si>
  <si>
    <t>障害者（児）福祉</t>
    <rPh sb="2" eb="3">
      <t>シャ</t>
    </rPh>
    <rPh sb="4" eb="5">
      <t>コ</t>
    </rPh>
    <phoneticPr fontId="8"/>
  </si>
  <si>
    <t>所沢市上下水道事業</t>
    <rPh sb="0" eb="3">
      <t>トコロザワシ</t>
    </rPh>
    <rPh sb="3" eb="5">
      <t>ジョウゲ</t>
    </rPh>
    <rPh sb="5" eb="7">
      <t>スイドウ</t>
    </rPh>
    <rPh sb="7" eb="9">
      <t>ジギョウ</t>
    </rPh>
    <phoneticPr fontId="8"/>
  </si>
  <si>
    <t>下水道事業負担金等</t>
    <phoneticPr fontId="8"/>
  </si>
  <si>
    <t>児童福祉</t>
    <phoneticPr fontId="8"/>
  </si>
  <si>
    <t>障害者福祉</t>
    <rPh sb="0" eb="3">
      <t>ショウガイシャ</t>
    </rPh>
    <rPh sb="3" eb="5">
      <t>フクシ</t>
    </rPh>
    <phoneticPr fontId="8"/>
  </si>
  <si>
    <t>埼玉県市町村総合事務組合退職手当負担金</t>
    <phoneticPr fontId="8"/>
  </si>
  <si>
    <t>埼玉県市町村総合事務組合</t>
    <phoneticPr fontId="8"/>
  </si>
  <si>
    <t>障害児福祉</t>
    <phoneticPr fontId="8"/>
  </si>
  <si>
    <t>合計</t>
    <rPh sb="0" eb="2">
      <t>ゴウケイ</t>
    </rPh>
    <phoneticPr fontId="2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</si>
  <si>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8"/>
  </si>
  <si>
    <t>（１）財源の明細</t>
    <rPh sb="3" eb="5">
      <t>ザイゲン</t>
    </rPh>
    <rPh sb="6" eb="8">
      <t>メイサイ</t>
    </rPh>
    <phoneticPr fontId="8"/>
  </si>
  <si>
    <t>会計</t>
    <rPh sb="0" eb="2">
      <t>カイケイ</t>
    </rPh>
    <phoneticPr fontId="8"/>
  </si>
  <si>
    <t>財源の内容</t>
    <rPh sb="0" eb="2">
      <t>ザイゲン</t>
    </rPh>
    <rPh sb="3" eb="5">
      <t>ナイヨウ</t>
    </rPh>
    <phoneticPr fontId="8"/>
  </si>
  <si>
    <t>金額</t>
    <rPh sb="0" eb="2">
      <t>キンガク</t>
    </rPh>
    <phoneticPr fontId="8"/>
  </si>
  <si>
    <t>一般会計</t>
    <rPh sb="0" eb="2">
      <t>イッパン</t>
    </rPh>
    <rPh sb="2" eb="4">
      <t>カイケイ</t>
    </rPh>
    <phoneticPr fontId="8"/>
  </si>
  <si>
    <t>税収等</t>
    <rPh sb="0" eb="2">
      <t>ゼイシュウ</t>
    </rPh>
    <rPh sb="2" eb="3">
      <t>ナド</t>
    </rPh>
    <phoneticPr fontId="8"/>
  </si>
  <si>
    <t>市税</t>
    <rPh sb="0" eb="2">
      <t>シゼイ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</si>
  <si>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</si>
  <si>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利子割交付金</t>
  </si>
  <si>
    <t>配当割交付金</t>
  </si>
  <si>
    <t>株式等譲渡所得割交付金</t>
  </si>
  <si>
    <t>地方消費税交付金</t>
  </si>
  <si>
    <t>ゴルフ場利用税交付金</t>
  </si>
  <si>
    <t>自動車取得税交付金</t>
  </si>
  <si>
    <t>国有提供施設等所在市町村助成交付金</t>
  </si>
  <si>
    <t>施設等所在市町村調整交付金</t>
  </si>
  <si>
    <t>地方特例交付金</t>
  </si>
  <si>
    <t>地方交付税</t>
  </si>
  <si>
    <t>交通安全対策特別交付金</t>
  </si>
  <si>
    <t>負担金</t>
    <rPh sb="0" eb="3">
      <t>フタンキン</t>
    </rPh>
    <phoneticPr fontId="8"/>
  </si>
  <si>
    <t>寄附金</t>
    <rPh sb="0" eb="3">
      <t>キフキン</t>
    </rPh>
    <phoneticPr fontId="8"/>
  </si>
  <si>
    <t>国県等補助金</t>
    <phoneticPr fontId="8"/>
  </si>
  <si>
    <t>国庫支出金</t>
    <rPh sb="0" eb="2">
      <t>コッコ</t>
    </rPh>
    <rPh sb="2" eb="5">
      <t>シシュツキン</t>
    </rPh>
    <phoneticPr fontId="8"/>
  </si>
  <si>
    <t>県支出金</t>
    <rPh sb="0" eb="1">
      <t>ケン</t>
    </rPh>
    <rPh sb="1" eb="4">
      <t>シシュツキン</t>
    </rPh>
    <phoneticPr fontId="8"/>
  </si>
  <si>
    <t>計</t>
    <rPh sb="0" eb="1">
      <t>ケイ</t>
    </rPh>
    <phoneticPr fontId="8"/>
  </si>
  <si>
    <t>経常的
補助金</t>
    <phoneticPr fontId="8"/>
  </si>
  <si>
    <t>４．資金収支計算書の内容に関する明細</t>
    <phoneticPr fontId="8"/>
  </si>
  <si>
    <t>（１）資金の明細</t>
    <rPh sb="3" eb="5">
      <t>シキン</t>
    </rPh>
    <rPh sb="6" eb="8">
      <t>メイサイ</t>
    </rPh>
    <phoneticPr fontId="8"/>
  </si>
  <si>
    <t>（単位：千円）</t>
    <rPh sb="4" eb="5">
      <t>セン</t>
    </rPh>
    <phoneticPr fontId="8"/>
  </si>
  <si>
    <t>現金</t>
    <rPh sb="0" eb="2">
      <t>ゲンキン</t>
    </rPh>
    <phoneticPr fontId="8"/>
  </si>
  <si>
    <t>要求払預金</t>
    <rPh sb="0" eb="2">
      <t>ヨウキュウ</t>
    </rPh>
    <rPh sb="2" eb="3">
      <t>バラ</t>
    </rPh>
    <rPh sb="3" eb="5">
      <t>ヨキン</t>
    </rPh>
    <phoneticPr fontId="8"/>
  </si>
  <si>
    <t>短期投資</t>
    <rPh sb="0" eb="2">
      <t>タンキ</t>
    </rPh>
    <rPh sb="2" eb="4">
      <t>トウシ</t>
    </rPh>
    <phoneticPr fontId="8"/>
  </si>
  <si>
    <t>（２）財源情報の明細</t>
    <rPh sb="3" eb="5">
      <t>ザイゲン</t>
    </rPh>
    <rPh sb="5" eb="7">
      <t>ジョウホウ</t>
    </rPh>
    <rPh sb="8" eb="10">
      <t>メイサイ</t>
    </rPh>
    <phoneticPr fontId="8"/>
  </si>
  <si>
    <t>内訳</t>
    <rPh sb="0" eb="2">
      <t>ウチワケ</t>
    </rPh>
    <phoneticPr fontId="8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</si>
  <si>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8"/>
  </si>
  <si>
    <t>地方債</t>
    <rPh sb="0" eb="3">
      <t>チホウサイ</t>
    </rPh>
    <phoneticPr fontId="8"/>
  </si>
  <si>
    <t>税収等</t>
    <rPh sb="0" eb="3">
      <t>ゼイシュウナド</t>
    </rPh>
    <phoneticPr fontId="8"/>
  </si>
  <si>
    <t>純行政コスト</t>
    <rPh sb="0" eb="1">
      <t>ジュン</t>
    </rPh>
    <rPh sb="1" eb="3">
      <t>ギョウセイ</t>
    </rPh>
    <phoneticPr fontId="8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</si>
  <si>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8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</si>
  <si>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8"/>
  </si>
  <si>
    <t>資本的
補助金</t>
    <phoneticPr fontId="8"/>
  </si>
  <si>
    <t>国県等補助金</t>
    <phoneticPr fontId="8"/>
  </si>
  <si>
    <t>狭山ヶ丘特別会計</t>
    <rPh sb="0" eb="4">
      <t>サヤマガオカ</t>
    </rPh>
    <rPh sb="4" eb="6">
      <t>トクベツ</t>
    </rPh>
    <rPh sb="6" eb="8">
      <t>カイケイ</t>
    </rPh>
    <phoneticPr fontId="8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</si>
  <si>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8"/>
  </si>
  <si>
    <t>資本的
補助金</t>
    <phoneticPr fontId="8"/>
  </si>
  <si>
    <t>都市下水路会計</t>
    <rPh sb="0" eb="2">
      <t>トシ</t>
    </rPh>
    <rPh sb="2" eb="4">
      <t>ゲスイ</t>
    </rPh>
    <rPh sb="4" eb="5">
      <t>ロ</t>
    </rPh>
    <rPh sb="5" eb="7">
      <t>カイケイ</t>
    </rPh>
    <phoneticPr fontId="8"/>
  </si>
  <si>
    <t>他会計負担金</t>
    <rPh sb="0" eb="1">
      <t>タ</t>
    </rPh>
    <rPh sb="1" eb="3">
      <t>カイケイ</t>
    </rPh>
    <rPh sb="3" eb="6">
      <t>フタンキン</t>
    </rPh>
    <phoneticPr fontId="8"/>
  </si>
  <si>
    <t>国県等補助金</t>
    <phoneticPr fontId="8"/>
  </si>
  <si>
    <t>西口特別会計</t>
    <rPh sb="0" eb="2">
      <t>ニシグチ</t>
    </rPh>
    <rPh sb="2" eb="4">
      <t>トクベツ</t>
    </rPh>
    <rPh sb="4" eb="6">
      <t>カイケイ</t>
    </rPh>
    <phoneticPr fontId="8"/>
  </si>
  <si>
    <t>（単位：　千円　　）</t>
    <rPh sb="1" eb="3">
      <t>タンイ</t>
    </rPh>
    <rPh sb="5" eb="6">
      <t>セン</t>
    </rPh>
    <rPh sb="6" eb="7">
      <t>エン</t>
    </rPh>
    <phoneticPr fontId="41"/>
  </si>
  <si>
    <t>区分</t>
    <rPh sb="0" eb="2">
      <t>クブン</t>
    </rPh>
    <phoneticPr fontId="41"/>
  </si>
  <si>
    <t>生活インフラ・
国土保全</t>
    <phoneticPr fontId="41"/>
  </si>
  <si>
    <t>消防</t>
  </si>
  <si>
    <t>合計</t>
    <rPh sb="0" eb="2">
      <t>ゴウケイ</t>
    </rPh>
    <phoneticPr fontId="41"/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</si>
  <si>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</si>
  <si>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</si>
  <si>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</si>
  <si>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</si>
  <si>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</si>
  <si>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</si>
  <si>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</si>
  <si>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</si>
  <si>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</si>
  <si>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</si>
  <si>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</si>
  <si>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</si>
  <si>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</si>
  <si>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</si>
  <si>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</si>
  <si>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</si>
  <si>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</si>
  <si>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</si>
  <si>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</si>
  <si>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</si>
  <si>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</si>
  <si>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</si>
  <si>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</si>
  <si>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</si>
  <si>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</si>
  <si>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</si>
  <si>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</si>
  <si>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純行政コスト</t>
  </si>
  <si>
    <t>※各項目の金額を表示単位未満で四捨五入により処理しているため、合計等の金額が一致しない場合があります。</t>
    <rPh sb="1" eb="4">
      <t>カクコウモク</t>
    </rPh>
    <rPh sb="5" eb="7">
      <t>キンガク</t>
    </rPh>
    <rPh sb="8" eb="10">
      <t>ヒョウジ</t>
    </rPh>
    <rPh sb="10" eb="12">
      <t>タンイ</t>
    </rPh>
    <rPh sb="12" eb="14">
      <t>ミマン</t>
    </rPh>
    <rPh sb="15" eb="19">
      <t>シシャゴニュウ</t>
    </rPh>
    <rPh sb="22" eb="24">
      <t>ショリ</t>
    </rPh>
    <rPh sb="31" eb="34">
      <t>ゴウケイトウ</t>
    </rPh>
    <rPh sb="35" eb="37">
      <t>キンガク</t>
    </rPh>
    <rPh sb="38" eb="40">
      <t>イッチ</t>
    </rPh>
    <rPh sb="43" eb="45">
      <t>バアイ</t>
    </rPh>
    <phoneticPr fontId="2"/>
  </si>
  <si>
    <t>（２）行政コスト計算書に係る行政目的別の明細</t>
    <rPh sb="3" eb="5">
      <t>ギョウセイ</t>
    </rPh>
    <rPh sb="8" eb="11">
      <t>ケイサンショ</t>
    </rPh>
    <rPh sb="12" eb="13">
      <t>カカ</t>
    </rPh>
    <rPh sb="14" eb="16">
      <t>ギョウセイ</t>
    </rPh>
    <rPh sb="16" eb="18">
      <t>モクテキ</t>
    </rPh>
    <rPh sb="18" eb="19">
      <t>ベツ</t>
    </rPh>
    <rPh sb="20" eb="22">
      <t>メイサイ</t>
    </rPh>
    <phoneticPr fontId="41"/>
  </si>
  <si>
    <t>埼玉西部消防組合負担金</t>
    <phoneticPr fontId="8"/>
  </si>
  <si>
    <t>埼玉県後期高齢者医療療養給付費負担金</t>
    <phoneticPr fontId="8"/>
  </si>
  <si>
    <t>介護給付費</t>
    <phoneticPr fontId="8"/>
  </si>
  <si>
    <t>下水道事業会計負担金</t>
    <phoneticPr fontId="8"/>
  </si>
  <si>
    <t>特定教育・保育施設等給付費負担金</t>
    <phoneticPr fontId="8"/>
  </si>
  <si>
    <t>訓練等給付費</t>
    <phoneticPr fontId="8"/>
  </si>
  <si>
    <t>埼玉県市町村総合事務組合退職手当負担金</t>
    <phoneticPr fontId="8"/>
  </si>
  <si>
    <t>障害児通所給付費</t>
    <phoneticPr fontId="8"/>
  </si>
  <si>
    <t>所沢駅西口北街区市街地再開発事業費補助金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</si>
</sst>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 &quot;#,##0"/>
    <numFmt numFmtId="177" formatCode="#,##0.00&quot;%&quot;;&quot;△ &quot;#,##0.00&quot;%&quot;"/>
    <numFmt numFmtId="178" formatCode="#,##0,;\-#,##0,;&quot;-&quot;"/>
  </numFmts>
  <fonts count="4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　Ｐゴシック"/>
      <family val="3"/>
      <charset val="128"/>
    </font>
    <font>
      <sz val="10"/>
      <name val="ＭＳ　Ｐゴシック"/>
      <family val="3"/>
      <charset val="128"/>
    </font>
    <font>
      <sz val="10"/>
      <color theme="1"/>
      <name val="ＭＳ　Ｐゴシック"/>
      <family val="3"/>
      <charset val="128"/>
    </font>
    <font>
      <b/>
      <sz val="14"/>
      <name val="ＭＳ　Ｐゴシック"/>
      <family val="3"/>
      <charset val="128"/>
    </font>
    <font>
      <sz val="6"/>
      <name val="ＭＳ Ｐゴシック"/>
      <family val="3"/>
      <charset val="128"/>
    </font>
    <font>
      <sz val="11"/>
      <name val="ＭＳ　Ｐゴシック"/>
      <family val="3"/>
      <charset val="128"/>
    </font>
    <font>
      <sz val="12"/>
      <name val="ＭＳ　Ｐゴシック"/>
      <family val="3"/>
      <charset val="128"/>
    </font>
    <font>
      <sz val="11"/>
      <color theme="1"/>
      <name val="MS UI Gothic"/>
      <family val="3"/>
      <charset val="1"/>
    </font>
    <font>
      <sz val="11"/>
      <color theme="1"/>
      <name val="MS UI Gothic"/>
      <family val="3"/>
      <charset val="128"/>
    </font>
    <font>
      <sz val="14"/>
      <name val="ＭＳ　Ｐゴシック"/>
      <family val="3"/>
      <charset val="128"/>
    </font>
    <font>
      <sz val="9"/>
      <name val="ＭＳ　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7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indexed="12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color indexed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 Light"/>
      <family val="3"/>
      <charset val="128"/>
      <scheme val="major"/>
    </font>
    <font>
      <sz val="10"/>
      <color theme="1"/>
      <name val="游ゴシック Light"/>
      <family val="3"/>
      <charset val="128"/>
      <scheme val="maj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.5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38" fontId="15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46">
    <xf numFmtId="0" fontId="0" fillId="0" borderId="0" xfId="0">
      <alignment vertical="center"/>
    </xf>
    <xf numFmtId="0" fontId="4" fillId="0" borderId="0" xfId="2" applyFont="1" applyFill="1" applyAlignment="1">
      <alignment vertical="center"/>
    </xf>
    <xf numFmtId="0" fontId="7" fillId="0" borderId="0" xfId="1" applyFont="1" applyFill="1" applyBorder="1">
      <alignment vertical="center"/>
    </xf>
    <xf numFmtId="0" fontId="9" fillId="0" borderId="0" xfId="2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10" fillId="0" borderId="0" xfId="1" applyFont="1" applyFill="1" applyBorder="1">
      <alignment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10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5" fillId="0" borderId="0" xfId="3" applyFont="1" applyFill="1" applyBorder="1">
      <alignment vertical="center"/>
    </xf>
    <xf numFmtId="0" fontId="4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176" fontId="5" fillId="0" borderId="2" xfId="3" applyNumberFormat="1" applyFont="1" applyFill="1" applyBorder="1" applyAlignment="1">
      <alignment horizontal="right" vertical="center" wrapText="1"/>
    </xf>
    <xf numFmtId="176" fontId="5" fillId="0" borderId="3" xfId="3" applyNumberFormat="1" applyFont="1" applyFill="1" applyBorder="1" applyAlignment="1">
      <alignment horizontal="right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left" vertical="center"/>
    </xf>
    <xf numFmtId="0" fontId="6" fillId="0" borderId="3" xfId="4" applyFont="1" applyFill="1" applyBorder="1" applyAlignment="1">
      <alignment horizontal="left" vertical="center"/>
    </xf>
    <xf numFmtId="0" fontId="5" fillId="0" borderId="2" xfId="3" applyFont="1" applyFill="1" applyBorder="1" applyAlignment="1">
      <alignment horizontal="left" vertical="center"/>
    </xf>
    <xf numFmtId="0" fontId="5" fillId="0" borderId="3" xfId="3" applyFont="1" applyFill="1" applyBorder="1" applyAlignment="1">
      <alignment horizontal="left" vertical="center"/>
    </xf>
    <xf numFmtId="0" fontId="5" fillId="0" borderId="2" xfId="3" applyFont="1" applyFill="1" applyBorder="1" applyAlignment="1">
      <alignment horizontal="left" vertical="center" wrapText="1"/>
    </xf>
    <xf numFmtId="0" fontId="5" fillId="0" borderId="3" xfId="3" applyFont="1" applyFill="1" applyBorder="1" applyAlignment="1">
      <alignment horizontal="left" vertical="center" wrapText="1"/>
    </xf>
    <xf numFmtId="0" fontId="16" fillId="0" borderId="0" xfId="0" applyFont="1" applyBorder="1" applyAlignment="1" applyProtection="1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Protection="1">
      <alignment vertical="center"/>
    </xf>
    <xf numFmtId="49" fontId="19" fillId="2" borderId="1" xfId="0" applyNumberFormat="1" applyFont="1" applyFill="1" applyBorder="1" applyAlignment="1" applyProtection="1">
      <alignment horizontal="center" vertical="center"/>
    </xf>
    <xf numFmtId="49" fontId="19" fillId="2" borderId="1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49" fontId="19" fillId="0" borderId="1" xfId="0" applyNumberFormat="1" applyFont="1" applyBorder="1" applyAlignment="1" applyProtection="1">
      <alignment horizontal="left" vertical="center"/>
      <protection locked="0"/>
    </xf>
    <xf numFmtId="176" fontId="19" fillId="0" borderId="1" xfId="0" applyNumberFormat="1" applyFont="1" applyBorder="1" applyAlignment="1" applyProtection="1">
      <alignment horizontal="right" vertical="center"/>
      <protection locked="0"/>
    </xf>
    <xf numFmtId="176" fontId="19" fillId="3" borderId="1" xfId="0" applyNumberFormat="1" applyFont="1" applyFill="1" applyBorder="1" applyAlignment="1" applyProtection="1">
      <alignment horizontal="right" vertical="center"/>
    </xf>
    <xf numFmtId="49" fontId="19" fillId="0" borderId="1" xfId="0" applyNumberFormat="1" applyFont="1" applyBorder="1" applyProtection="1">
      <alignment vertical="center"/>
    </xf>
    <xf numFmtId="176" fontId="19" fillId="0" borderId="1" xfId="0" applyNumberFormat="1" applyFont="1" applyBorder="1" applyAlignment="1" applyProtection="1">
      <alignment horizontal="right" vertical="center"/>
    </xf>
    <xf numFmtId="49" fontId="19" fillId="0" borderId="1" xfId="0" applyNumberFormat="1" applyFont="1" applyFill="1" applyBorder="1" applyAlignment="1" applyProtection="1">
      <alignment horizontal="center" vertical="center"/>
    </xf>
    <xf numFmtId="49" fontId="19" fillId="0" borderId="1" xfId="0" applyNumberFormat="1" applyFont="1" applyBorder="1" applyAlignment="1" applyProtection="1">
      <alignment horizontal="left" vertical="center" wrapText="1"/>
      <protection locked="0"/>
    </xf>
    <xf numFmtId="10" fontId="19" fillId="3" borderId="1" xfId="0" applyNumberFormat="1" applyFont="1" applyFill="1" applyBorder="1" applyAlignment="1" applyProtection="1">
      <alignment horizontal="right" vertical="center"/>
    </xf>
    <xf numFmtId="0" fontId="18" fillId="0" borderId="0" xfId="0" applyFont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49" fontId="20" fillId="0" borderId="0" xfId="0" applyNumberFormat="1" applyFont="1" applyFill="1" applyBorder="1" applyAlignment="1" applyProtection="1">
      <alignment horizontal="right" vertical="center"/>
      <protection locked="0"/>
    </xf>
    <xf numFmtId="49" fontId="19" fillId="2" borderId="1" xfId="0" applyNumberFormat="1" applyFont="1" applyFill="1" applyBorder="1" applyAlignment="1" applyProtection="1">
      <alignment horizontal="center" vertical="center"/>
    </xf>
    <xf numFmtId="49" fontId="19" fillId="2" borderId="5" xfId="0" applyNumberFormat="1" applyFont="1" applyFill="1" applyBorder="1" applyAlignment="1" applyProtection="1">
      <alignment horizontal="center" vertical="center"/>
    </xf>
    <xf numFmtId="49" fontId="19" fillId="2" borderId="5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Protection="1">
      <alignment vertical="center"/>
    </xf>
    <xf numFmtId="49" fontId="19" fillId="2" borderId="6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19" fillId="0" borderId="6" xfId="0" applyFont="1" applyFill="1" applyBorder="1" applyAlignment="1" applyProtection="1">
      <alignment horizontal="center" vertical="center"/>
    </xf>
    <xf numFmtId="176" fontId="19" fillId="0" borderId="5" xfId="0" applyNumberFormat="1" applyFont="1" applyBorder="1" applyAlignment="1" applyProtection="1">
      <alignment horizontal="right" vertical="center"/>
      <protection locked="0"/>
    </xf>
    <xf numFmtId="49" fontId="19" fillId="0" borderId="5" xfId="0" applyNumberFormat="1" applyFont="1" applyBorder="1" applyAlignment="1" applyProtection="1">
      <alignment horizontal="left" vertical="center"/>
      <protection locked="0"/>
    </xf>
    <xf numFmtId="176" fontId="19" fillId="3" borderId="5" xfId="0" applyNumberFormat="1" applyFont="1" applyFill="1" applyBorder="1" applyAlignment="1" applyProtection="1">
      <alignment horizontal="right" vertical="center"/>
    </xf>
    <xf numFmtId="49" fontId="19" fillId="0" borderId="5" xfId="0" applyNumberFormat="1" applyFont="1" applyBorder="1" applyAlignment="1" applyProtection="1">
      <alignment horizontal="left" vertical="center" wrapText="1"/>
      <protection locked="0"/>
    </xf>
    <xf numFmtId="49" fontId="19" fillId="0" borderId="5" xfId="0" applyNumberFormat="1" applyFont="1" applyBorder="1" applyAlignment="1" applyProtection="1">
      <alignment horizontal="left" vertical="center"/>
    </xf>
    <xf numFmtId="176" fontId="19" fillId="0" borderId="5" xfId="0" applyNumberFormat="1" applyFont="1" applyBorder="1" applyAlignment="1" applyProtection="1">
      <alignment horizontal="right" vertical="center"/>
    </xf>
    <xf numFmtId="49" fontId="19" fillId="2" borderId="5" xfId="0" applyNumberFormat="1" applyFont="1" applyFill="1" applyBorder="1" applyAlignment="1" applyProtection="1">
      <alignment horizontal="center" vertical="center"/>
    </xf>
    <xf numFmtId="176" fontId="19" fillId="3" borderId="7" xfId="0" applyNumberFormat="1" applyFont="1" applyFill="1" applyBorder="1" applyAlignment="1" applyProtection="1">
      <alignment horizontal="right" vertical="center"/>
    </xf>
    <xf numFmtId="0" fontId="21" fillId="0" borderId="8" xfId="0" applyFont="1" applyBorder="1" applyAlignment="1" applyProtection="1">
      <alignment horizontal="left" vertical="center"/>
    </xf>
    <xf numFmtId="0" fontId="19" fillId="0" borderId="8" xfId="0" applyFont="1" applyBorder="1" applyProtection="1">
      <alignment vertical="center"/>
    </xf>
    <xf numFmtId="0" fontId="19" fillId="0" borderId="0" xfId="3" applyFont="1" applyBorder="1" applyProtection="1">
      <alignment vertical="center"/>
    </xf>
    <xf numFmtId="49" fontId="19" fillId="2" borderId="6" xfId="0" applyNumberFormat="1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right" vertical="center"/>
    </xf>
    <xf numFmtId="49" fontId="18" fillId="0" borderId="4" xfId="0" applyNumberFormat="1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9" fontId="19" fillId="2" borderId="2" xfId="0" applyNumberFormat="1" applyFont="1" applyFill="1" applyBorder="1" applyAlignment="1" applyProtection="1">
      <alignment horizontal="center" vertical="center" wrapText="1"/>
    </xf>
    <xf numFmtId="49" fontId="19" fillId="2" borderId="3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49" fontId="21" fillId="2" borderId="1" xfId="0" applyNumberFormat="1" applyFont="1" applyFill="1" applyBorder="1" applyAlignment="1" applyProtection="1">
      <alignment horizontal="center" vertical="center" wrapText="1"/>
    </xf>
    <xf numFmtId="49" fontId="19" fillId="2" borderId="2" xfId="0" applyNumberFormat="1" applyFont="1" applyFill="1" applyBorder="1" applyAlignment="1" applyProtection="1">
      <alignment horizontal="left" vertical="center" wrapText="1"/>
    </xf>
    <xf numFmtId="49" fontId="19" fillId="2" borderId="9" xfId="0" applyNumberFormat="1" applyFont="1" applyFill="1" applyBorder="1" applyAlignment="1" applyProtection="1">
      <alignment horizontal="left" vertical="center" wrapText="1"/>
    </xf>
    <xf numFmtId="49" fontId="19" fillId="2" borderId="3" xfId="0" applyNumberFormat="1" applyFont="1" applyFill="1" applyBorder="1" applyAlignment="1" applyProtection="1">
      <alignment horizontal="left" vertical="center" wrapText="1"/>
    </xf>
    <xf numFmtId="0" fontId="19" fillId="0" borderId="10" xfId="0" applyFont="1" applyFill="1" applyBorder="1" applyAlignment="1" applyProtection="1">
      <alignment horizontal="left" vertical="center" wrapText="1"/>
    </xf>
    <xf numFmtId="0" fontId="19" fillId="0" borderId="9" xfId="0" applyFont="1" applyFill="1" applyBorder="1" applyAlignment="1" applyProtection="1">
      <alignment horizontal="left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176" fontId="19" fillId="0" borderId="1" xfId="0" applyNumberFormat="1" applyFont="1" applyBorder="1" applyAlignment="1" applyProtection="1">
      <alignment horizontal="right" vertical="center" wrapText="1"/>
      <protection locked="0"/>
    </xf>
    <xf numFmtId="176" fontId="19" fillId="0" borderId="6" xfId="0" applyNumberFormat="1" applyFont="1" applyBorder="1" applyAlignment="1" applyProtection="1">
      <alignment horizontal="righ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</xf>
    <xf numFmtId="176" fontId="19" fillId="0" borderId="9" xfId="0" applyNumberFormat="1" applyFont="1" applyBorder="1" applyAlignment="1" applyProtection="1">
      <alignment horizontal="right" vertical="center" wrapText="1"/>
    </xf>
    <xf numFmtId="176" fontId="19" fillId="0" borderId="11" xfId="0" applyNumberFormat="1" applyFont="1" applyBorder="1" applyAlignment="1" applyProtection="1">
      <alignment horizontal="right" vertical="center" wrapText="1"/>
    </xf>
    <xf numFmtId="49" fontId="19" fillId="2" borderId="2" xfId="0" applyNumberFormat="1" applyFont="1" applyFill="1" applyBorder="1" applyAlignment="1" applyProtection="1">
      <alignment horizontal="left" vertical="center"/>
    </xf>
    <xf numFmtId="49" fontId="19" fillId="2" borderId="9" xfId="0" applyNumberFormat="1" applyFont="1" applyFill="1" applyBorder="1" applyAlignment="1" applyProtection="1">
      <alignment horizontal="left" vertical="center"/>
    </xf>
    <xf numFmtId="49" fontId="19" fillId="2" borderId="3" xfId="0" applyNumberFormat="1" applyFont="1" applyFill="1" applyBorder="1" applyAlignment="1" applyProtection="1">
      <alignment horizontal="left" vertical="center"/>
    </xf>
    <xf numFmtId="0" fontId="19" fillId="0" borderId="2" xfId="0" applyFont="1" applyFill="1" applyBorder="1" applyAlignment="1" applyProtection="1">
      <alignment horizontal="left" vertical="center"/>
    </xf>
    <xf numFmtId="0" fontId="19" fillId="0" borderId="9" xfId="0" applyFont="1" applyFill="1" applyBorder="1" applyAlignment="1" applyProtection="1">
      <alignment horizontal="left" vertical="center"/>
    </xf>
    <xf numFmtId="0" fontId="19" fillId="0" borderId="3" xfId="0" applyFont="1" applyFill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Protection="1">
      <alignment vertical="center"/>
    </xf>
    <xf numFmtId="176" fontId="19" fillId="0" borderId="9" xfId="0" applyNumberFormat="1" applyFont="1" applyBorder="1" applyAlignment="1" applyProtection="1">
      <alignment horizontal="right" vertical="center"/>
    </xf>
    <xf numFmtId="176" fontId="19" fillId="0" borderId="3" xfId="0" applyNumberFormat="1" applyFont="1" applyBorder="1" applyAlignment="1" applyProtection="1">
      <alignment horizontal="right" vertical="center"/>
    </xf>
    <xf numFmtId="0" fontId="20" fillId="0" borderId="8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9" fontId="19" fillId="2" borderId="10" xfId="0" applyNumberFormat="1" applyFont="1" applyFill="1" applyBorder="1" applyAlignment="1" applyProtection="1">
      <alignment horizontal="left" vertical="center"/>
    </xf>
    <xf numFmtId="49" fontId="19" fillId="2" borderId="4" xfId="0" applyNumberFormat="1" applyFont="1" applyFill="1" applyBorder="1" applyAlignment="1" applyProtection="1">
      <alignment horizontal="left" vertical="center"/>
    </xf>
    <xf numFmtId="49" fontId="19" fillId="2" borderId="11" xfId="0" applyNumberFormat="1" applyFont="1" applyFill="1" applyBorder="1" applyAlignment="1" applyProtection="1">
      <alignment horizontal="left" vertical="center"/>
    </xf>
    <xf numFmtId="49" fontId="19" fillId="2" borderId="10" xfId="0" applyNumberFormat="1" applyFont="1" applyFill="1" applyBorder="1" applyAlignment="1" applyProtection="1">
      <alignment horizontal="left" vertical="center"/>
    </xf>
    <xf numFmtId="49" fontId="19" fillId="2" borderId="4" xfId="0" applyNumberFormat="1" applyFont="1" applyFill="1" applyBorder="1" applyAlignment="1" applyProtection="1">
      <alignment horizontal="left" vertical="center"/>
    </xf>
    <xf numFmtId="49" fontId="19" fillId="2" borderId="11" xfId="0" applyNumberFormat="1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left" vertical="center"/>
    </xf>
    <xf numFmtId="0" fontId="19" fillId="0" borderId="4" xfId="0" applyFont="1" applyFill="1" applyBorder="1" applyAlignment="1" applyProtection="1">
      <alignment horizontal="left" vertical="center"/>
    </xf>
    <xf numFmtId="0" fontId="19" fillId="0" borderId="11" xfId="0" applyFont="1" applyFill="1" applyBorder="1" applyAlignment="1" applyProtection="1">
      <alignment horizontal="left" vertical="center"/>
    </xf>
    <xf numFmtId="176" fontId="19" fillId="0" borderId="9" xfId="0" applyNumberFormat="1" applyFont="1" applyBorder="1" applyProtection="1">
      <alignment vertical="center"/>
    </xf>
    <xf numFmtId="176" fontId="19" fillId="0" borderId="3" xfId="0" applyNumberFormat="1" applyFont="1" applyBorder="1" applyProtection="1">
      <alignment vertical="center"/>
    </xf>
    <xf numFmtId="49" fontId="19" fillId="2" borderId="12" xfId="0" applyNumberFormat="1" applyFont="1" applyFill="1" applyBorder="1" applyAlignment="1" applyProtection="1">
      <alignment horizontal="center" vertical="center"/>
    </xf>
    <xf numFmtId="176" fontId="19" fillId="3" borderId="12" xfId="0" applyNumberFormat="1" applyFont="1" applyFill="1" applyBorder="1" applyAlignment="1" applyProtection="1">
      <alignment horizontal="right" vertical="center"/>
    </xf>
    <xf numFmtId="49" fontId="19" fillId="2" borderId="13" xfId="0" applyNumberFormat="1" applyFont="1" applyFill="1" applyBorder="1" applyAlignment="1" applyProtection="1">
      <alignment horizontal="left" vertical="center"/>
    </xf>
    <xf numFmtId="49" fontId="19" fillId="2" borderId="14" xfId="0" applyNumberFormat="1" applyFont="1" applyFill="1" applyBorder="1" applyAlignment="1" applyProtection="1">
      <alignment horizontal="left" vertical="center"/>
    </xf>
    <xf numFmtId="49" fontId="19" fillId="2" borderId="15" xfId="0" applyNumberFormat="1" applyFont="1" applyFill="1" applyBorder="1" applyAlignment="1" applyProtection="1">
      <alignment horizontal="left" vertical="center"/>
    </xf>
    <xf numFmtId="176" fontId="19" fillId="0" borderId="5" xfId="0" applyNumberFormat="1" applyFont="1" applyBorder="1" applyAlignment="1" applyProtection="1">
      <alignment horizontal="right" vertical="center"/>
      <protection locked="0"/>
    </xf>
    <xf numFmtId="176" fontId="19" fillId="0" borderId="16" xfId="0" applyNumberFormat="1" applyFont="1" applyBorder="1" applyAlignment="1" applyProtection="1">
      <alignment horizontal="right" vertical="center"/>
      <protection locked="0"/>
    </xf>
    <xf numFmtId="176" fontId="19" fillId="0" borderId="6" xfId="0" applyNumberFormat="1" applyFont="1" applyBorder="1" applyAlignment="1" applyProtection="1">
      <alignment horizontal="right" vertical="center"/>
      <protection locked="0"/>
    </xf>
    <xf numFmtId="176" fontId="19" fillId="3" borderId="6" xfId="0" applyNumberFormat="1" applyFont="1" applyFill="1" applyBorder="1" applyAlignment="1" applyProtection="1">
      <alignment horizontal="right" vertical="center"/>
    </xf>
    <xf numFmtId="0" fontId="20" fillId="0" borderId="8" xfId="0" applyFont="1" applyBorder="1" applyProtection="1">
      <alignment vertical="center"/>
    </xf>
    <xf numFmtId="49" fontId="19" fillId="0" borderId="2" xfId="0" applyNumberFormat="1" applyFont="1" applyBorder="1" applyProtection="1">
      <alignment vertical="center"/>
    </xf>
    <xf numFmtId="0" fontId="19" fillId="2" borderId="10" xfId="0" applyFont="1" applyFill="1" applyBorder="1" applyAlignment="1" applyProtection="1">
      <alignment horizontal="left" vertical="center"/>
    </xf>
    <xf numFmtId="0" fontId="19" fillId="2" borderId="4" xfId="0" applyFont="1" applyFill="1" applyBorder="1" applyAlignment="1" applyProtection="1">
      <alignment horizontal="left" vertical="center"/>
    </xf>
    <xf numFmtId="0" fontId="19" fillId="2" borderId="11" xfId="0" applyFont="1" applyFill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20" fillId="0" borderId="0" xfId="0" applyFont="1" applyProtection="1">
      <alignment vertical="center"/>
    </xf>
    <xf numFmtId="0" fontId="20" fillId="0" borderId="0" xfId="0" applyFont="1" applyBorder="1" applyProtection="1">
      <alignment vertical="center"/>
    </xf>
    <xf numFmtId="0" fontId="24" fillId="0" borderId="0" xfId="0" applyFont="1" applyBorder="1" applyProtection="1">
      <alignment vertical="center"/>
    </xf>
    <xf numFmtId="49" fontId="24" fillId="0" borderId="0" xfId="0" applyNumberFormat="1" applyFont="1" applyBorder="1" applyAlignment="1" applyProtection="1">
      <alignment horizontal="right"/>
      <protection locked="0"/>
    </xf>
    <xf numFmtId="49" fontId="25" fillId="2" borderId="5" xfId="0" applyNumberFormat="1" applyFont="1" applyFill="1" applyBorder="1" applyAlignment="1" applyProtection="1">
      <alignment horizontal="center" vertical="center" wrapText="1"/>
    </xf>
    <xf numFmtId="49" fontId="25" fillId="2" borderId="17" xfId="0" applyNumberFormat="1" applyFont="1" applyFill="1" applyBorder="1" applyAlignment="1" applyProtection="1">
      <alignment horizontal="center" vertical="center" wrapText="1"/>
    </xf>
    <xf numFmtId="49" fontId="25" fillId="2" borderId="18" xfId="0" applyNumberFormat="1" applyFont="1" applyFill="1" applyBorder="1" applyAlignment="1" applyProtection="1">
      <alignment horizontal="center" vertical="center" wrapText="1"/>
    </xf>
    <xf numFmtId="49" fontId="25" fillId="2" borderId="19" xfId="0" applyNumberFormat="1" applyFont="1" applyFill="1" applyBorder="1" applyAlignment="1" applyProtection="1">
      <alignment horizontal="center" vertical="center" wrapText="1"/>
    </xf>
    <xf numFmtId="49" fontId="25" fillId="2" borderId="9" xfId="0" applyNumberFormat="1" applyFont="1" applyFill="1" applyBorder="1" applyAlignment="1" applyProtection="1">
      <alignment horizontal="center" vertical="center" wrapText="1"/>
    </xf>
    <xf numFmtId="49" fontId="25" fillId="2" borderId="3" xfId="0" applyNumberFormat="1" applyFont="1" applyFill="1" applyBorder="1" applyAlignment="1" applyProtection="1">
      <alignment horizontal="center" vertical="center" wrapText="1"/>
    </xf>
    <xf numFmtId="49" fontId="25" fillId="2" borderId="6" xfId="0" applyNumberFormat="1" applyFont="1" applyFill="1" applyBorder="1" applyAlignment="1" applyProtection="1">
      <alignment horizontal="center" vertical="center" wrapText="1"/>
    </xf>
    <xf numFmtId="49" fontId="18" fillId="2" borderId="6" xfId="0" applyNumberFormat="1" applyFont="1" applyFill="1" applyBorder="1" applyAlignment="1" applyProtection="1">
      <alignment horizontal="center" vertical="center"/>
    </xf>
    <xf numFmtId="49" fontId="18" fillId="2" borderId="20" xfId="0" applyNumberFormat="1" applyFont="1" applyFill="1" applyBorder="1" applyAlignment="1" applyProtection="1">
      <alignment horizontal="center" vertical="center" shrinkToFit="1"/>
    </xf>
    <xf numFmtId="49" fontId="18" fillId="2" borderId="11" xfId="0" applyNumberFormat="1" applyFont="1" applyFill="1" applyBorder="1" applyAlignment="1" applyProtection="1">
      <alignment horizontal="center" vertical="center"/>
    </xf>
    <xf numFmtId="49" fontId="25" fillId="2" borderId="10" xfId="0" applyNumberFormat="1" applyFont="1" applyFill="1" applyBorder="1" applyAlignment="1" applyProtection="1">
      <alignment horizontal="center" vertical="center" wrapText="1"/>
    </xf>
    <xf numFmtId="49" fontId="18" fillId="2" borderId="10" xfId="0" applyNumberFormat="1" applyFont="1" applyFill="1" applyBorder="1" applyAlignment="1" applyProtection="1">
      <alignment horizontal="center" vertical="center" shrinkToFit="1"/>
    </xf>
    <xf numFmtId="49" fontId="18" fillId="2" borderId="2" xfId="0" applyNumberFormat="1" applyFont="1" applyFill="1" applyBorder="1" applyAlignment="1" applyProtection="1">
      <alignment horizontal="left" vertical="center"/>
    </xf>
    <xf numFmtId="49" fontId="18" fillId="2" borderId="9" xfId="0" applyNumberFormat="1" applyFont="1" applyFill="1" applyBorder="1" applyAlignment="1" applyProtection="1">
      <alignment horizontal="left" vertical="center"/>
    </xf>
    <xf numFmtId="49" fontId="18" fillId="2" borderId="3" xfId="0" applyNumberFormat="1" applyFont="1" applyFill="1" applyBorder="1" applyAlignment="1" applyProtection="1">
      <alignment horizontal="left" vertical="center"/>
    </xf>
    <xf numFmtId="49" fontId="25" fillId="2" borderId="1" xfId="0" applyNumberFormat="1" applyFont="1" applyFill="1" applyBorder="1" applyAlignment="1" applyProtection="1">
      <alignment horizontal="left" vertical="center"/>
    </xf>
    <xf numFmtId="176" fontId="25" fillId="0" borderId="1" xfId="0" applyNumberFormat="1" applyFont="1" applyBorder="1" applyAlignment="1" applyProtection="1">
      <alignment horizontal="right" vertical="center"/>
      <protection locked="0"/>
    </xf>
    <xf numFmtId="176" fontId="25" fillId="0" borderId="21" xfId="0" applyNumberFormat="1" applyFont="1" applyFill="1" applyBorder="1" applyAlignment="1" applyProtection="1">
      <alignment horizontal="right" vertical="center"/>
      <protection locked="0"/>
    </xf>
    <xf numFmtId="176" fontId="25" fillId="0" borderId="3" xfId="0" applyNumberFormat="1" applyFont="1" applyFill="1" applyBorder="1" applyAlignment="1" applyProtection="1">
      <alignment horizontal="right" vertical="center"/>
      <protection locked="0"/>
    </xf>
    <xf numFmtId="176" fontId="25" fillId="0" borderId="1" xfId="0" applyNumberFormat="1" applyFont="1" applyFill="1" applyBorder="1" applyAlignment="1" applyProtection="1">
      <alignment horizontal="right" vertical="center"/>
      <protection locked="0"/>
    </xf>
    <xf numFmtId="176" fontId="25" fillId="0" borderId="3" xfId="0" applyNumberFormat="1" applyFont="1" applyBorder="1" applyAlignment="1" applyProtection="1">
      <alignment horizontal="right" vertical="center"/>
      <protection locked="0"/>
    </xf>
    <xf numFmtId="49" fontId="25" fillId="2" borderId="2" xfId="0" applyNumberFormat="1" applyFont="1" applyFill="1" applyBorder="1" applyAlignment="1" applyProtection="1">
      <alignment horizontal="left" vertical="center"/>
    </xf>
    <xf numFmtId="49" fontId="25" fillId="2" borderId="9" xfId="0" applyNumberFormat="1" applyFont="1" applyFill="1" applyBorder="1" applyAlignment="1" applyProtection="1">
      <alignment horizontal="left" vertical="center"/>
    </xf>
    <xf numFmtId="49" fontId="25" fillId="2" borderId="3" xfId="0" applyNumberFormat="1" applyFont="1" applyFill="1" applyBorder="1" applyAlignment="1" applyProtection="1">
      <alignment horizontal="left" vertical="center"/>
    </xf>
    <xf numFmtId="176" fontId="25" fillId="0" borderId="21" xfId="0" applyNumberFormat="1" applyFont="1" applyBorder="1" applyAlignment="1" applyProtection="1">
      <alignment horizontal="right" vertical="center"/>
      <protection locked="0"/>
    </xf>
    <xf numFmtId="49" fontId="25" fillId="2" borderId="1" xfId="0" applyNumberFormat="1" applyFont="1" applyFill="1" applyBorder="1" applyAlignment="1" applyProtection="1">
      <alignment horizontal="center" vertical="center"/>
    </xf>
    <xf numFmtId="176" fontId="25" fillId="3" borderId="3" xfId="0" applyNumberFormat="1" applyFont="1" applyFill="1" applyBorder="1" applyAlignment="1" applyProtection="1">
      <alignment horizontal="right" vertical="center"/>
    </xf>
    <xf numFmtId="176" fontId="25" fillId="3" borderId="21" xfId="0" applyNumberFormat="1" applyFont="1" applyFill="1" applyBorder="1" applyAlignment="1" applyProtection="1">
      <alignment horizontal="right" vertical="center"/>
    </xf>
    <xf numFmtId="176" fontId="25" fillId="3" borderId="1" xfId="0" applyNumberFormat="1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right" vertical="center"/>
    </xf>
    <xf numFmtId="49" fontId="25" fillId="0" borderId="0" xfId="0" applyNumberFormat="1" applyFont="1" applyBorder="1" applyAlignment="1" applyProtection="1">
      <alignment horizontal="right" vertical="center"/>
      <protection locked="0"/>
    </xf>
    <xf numFmtId="49" fontId="25" fillId="2" borderId="22" xfId="0" applyNumberFormat="1" applyFont="1" applyFill="1" applyBorder="1" applyAlignment="1" applyProtection="1">
      <alignment horizontal="center" vertical="center" wrapText="1"/>
    </xf>
    <xf numFmtId="0" fontId="30" fillId="4" borderId="23" xfId="0" applyFont="1" applyFill="1" applyBorder="1" applyAlignment="1" applyProtection="1">
      <alignment horizontal="center" vertical="center" wrapText="1"/>
    </xf>
    <xf numFmtId="49" fontId="25" fillId="2" borderId="24" xfId="0" applyNumberFormat="1" applyFont="1" applyFill="1" applyBorder="1" applyAlignment="1" applyProtection="1">
      <alignment horizontal="center" vertical="center"/>
    </xf>
    <xf numFmtId="49" fontId="25" fillId="2" borderId="6" xfId="0" applyNumberFormat="1" applyFont="1" applyFill="1" applyBorder="1" applyAlignment="1" applyProtection="1">
      <alignment horizontal="center" vertical="center"/>
    </xf>
    <xf numFmtId="0" fontId="0" fillId="4" borderId="23" xfId="0" applyFill="1" applyBorder="1" applyAlignment="1" applyProtection="1">
      <alignment horizontal="center" vertical="center"/>
    </xf>
    <xf numFmtId="176" fontId="25" fillId="3" borderId="21" xfId="0" applyNumberFormat="1" applyFont="1" applyFill="1" applyBorder="1" applyAlignment="1" applyProtection="1">
      <alignment horizontal="right" vertical="center" wrapText="1"/>
    </xf>
    <xf numFmtId="176" fontId="25" fillId="0" borderId="25" xfId="5" applyNumberFormat="1" applyFont="1" applyBorder="1" applyAlignment="1" applyProtection="1">
      <alignment horizontal="right" vertical="center"/>
      <protection locked="0"/>
    </xf>
    <xf numFmtId="176" fontId="25" fillId="0" borderId="1" xfId="5" applyNumberFormat="1" applyFont="1" applyBorder="1" applyAlignment="1" applyProtection="1">
      <alignment horizontal="right" vertical="center"/>
      <protection locked="0"/>
    </xf>
    <xf numFmtId="177" fontId="25" fillId="0" borderId="1" xfId="5" applyNumberFormat="1" applyFont="1" applyBorder="1" applyAlignment="1" applyProtection="1">
      <alignment horizontal="right" vertical="center"/>
      <protection locked="0"/>
    </xf>
    <xf numFmtId="178" fontId="31" fillId="0" borderId="23" xfId="5" applyNumberFormat="1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49" fontId="30" fillId="0" borderId="0" xfId="0" applyNumberFormat="1" applyFont="1" applyBorder="1" applyAlignment="1" applyProtection="1">
      <alignment horizontal="right" vertical="center"/>
      <protection locked="0"/>
    </xf>
    <xf numFmtId="49" fontId="25" fillId="2" borderId="26" xfId="0" applyNumberFormat="1" applyFont="1" applyFill="1" applyBorder="1" applyAlignment="1" applyProtection="1">
      <alignment horizontal="center" vertical="center"/>
    </xf>
    <xf numFmtId="49" fontId="25" fillId="2" borderId="8" xfId="0" applyNumberFormat="1" applyFont="1" applyFill="1" applyBorder="1" applyAlignment="1" applyProtection="1">
      <alignment horizontal="center" vertical="center"/>
    </xf>
    <xf numFmtId="49" fontId="25" fillId="2" borderId="19" xfId="0" applyNumberFormat="1" applyFont="1" applyFill="1" applyBorder="1" applyAlignment="1" applyProtection="1">
      <alignment horizontal="center" vertical="center"/>
    </xf>
    <xf numFmtId="49" fontId="25" fillId="2" borderId="27" xfId="0" applyNumberFormat="1" applyFont="1" applyFill="1" applyBorder="1" applyAlignment="1" applyProtection="1">
      <alignment horizontal="center" vertical="center"/>
    </xf>
    <xf numFmtId="49" fontId="25" fillId="2" borderId="4" xfId="0" applyNumberFormat="1" applyFont="1" applyFill="1" applyBorder="1" applyAlignment="1" applyProtection="1">
      <alignment horizontal="center" vertical="center"/>
    </xf>
    <xf numFmtId="49" fontId="25" fillId="2" borderId="11" xfId="0" applyNumberFormat="1" applyFont="1" applyFill="1" applyBorder="1" applyAlignment="1" applyProtection="1">
      <alignment horizontal="center" vertical="center"/>
    </xf>
    <xf numFmtId="176" fontId="25" fillId="0" borderId="2" xfId="0" applyNumberFormat="1" applyFont="1" applyBorder="1" applyAlignment="1" applyProtection="1">
      <alignment horizontal="right" vertical="center"/>
      <protection locked="0"/>
    </xf>
    <xf numFmtId="49" fontId="25" fillId="0" borderId="28" xfId="0" applyNumberFormat="1" applyFont="1" applyBorder="1" applyAlignment="1" applyProtection="1">
      <alignment horizontal="left" vertical="center"/>
      <protection locked="0"/>
    </xf>
    <xf numFmtId="49" fontId="25" fillId="0" borderId="9" xfId="0" applyNumberFormat="1" applyFont="1" applyBorder="1" applyAlignment="1" applyProtection="1">
      <alignment horizontal="left" vertical="center"/>
      <protection locked="0"/>
    </xf>
    <xf numFmtId="49" fontId="25" fillId="0" borderId="3" xfId="0" applyNumberFormat="1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vertical="center"/>
    </xf>
    <xf numFmtId="49" fontId="20" fillId="0" borderId="0" xfId="0" applyNumberFormat="1" applyFont="1" applyAlignment="1" applyProtection="1">
      <alignment horizontal="right" vertical="center"/>
      <protection locked="0"/>
    </xf>
    <xf numFmtId="49" fontId="19" fillId="0" borderId="9" xfId="0" applyNumberFormat="1" applyFont="1" applyBorder="1" applyAlignment="1" applyProtection="1">
      <alignment horizontal="left" vertical="center"/>
    </xf>
    <xf numFmtId="49" fontId="19" fillId="0" borderId="3" xfId="0" applyNumberFormat="1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right" vertical="center"/>
    </xf>
    <xf numFmtId="0" fontId="18" fillId="0" borderId="0" xfId="0" applyFont="1" applyBorder="1" applyProtection="1">
      <alignment vertical="center"/>
    </xf>
    <xf numFmtId="49" fontId="32" fillId="0" borderId="4" xfId="0" applyNumberFormat="1" applyFont="1" applyBorder="1" applyAlignment="1" applyProtection="1">
      <alignment horizontal="right" vertical="center"/>
      <protection locked="0"/>
    </xf>
    <xf numFmtId="49" fontId="20" fillId="0" borderId="4" xfId="0" applyNumberFormat="1" applyFont="1" applyBorder="1" applyAlignment="1" applyProtection="1">
      <alignment horizontal="right" vertical="center"/>
      <protection locked="0"/>
    </xf>
    <xf numFmtId="49" fontId="18" fillId="2" borderId="1" xfId="0" applyNumberFormat="1" applyFont="1" applyFill="1" applyBorder="1" applyAlignment="1" applyProtection="1">
      <alignment horizontal="center" vertical="center"/>
    </xf>
    <xf numFmtId="49" fontId="18" fillId="2" borderId="1" xfId="0" applyNumberFormat="1" applyFont="1" applyFill="1" applyBorder="1" applyAlignment="1" applyProtection="1">
      <alignment horizontal="center" vertical="center"/>
    </xf>
    <xf numFmtId="49" fontId="18" fillId="2" borderId="1" xfId="0" applyNumberFormat="1" applyFont="1" applyFill="1" applyBorder="1" applyAlignment="1" applyProtection="1">
      <alignment horizontal="center" vertical="center" wrapText="1"/>
    </xf>
    <xf numFmtId="0" fontId="18" fillId="2" borderId="17" xfId="0" applyFont="1" applyFill="1" applyBorder="1" applyAlignment="1" applyProtection="1">
      <alignment horizontal="center" vertical="center"/>
    </xf>
    <xf numFmtId="0" fontId="18" fillId="2" borderId="19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34" fillId="2" borderId="17" xfId="0" applyFont="1" applyFill="1" applyBorder="1" applyAlignment="1">
      <alignment vertical="center" wrapText="1"/>
    </xf>
    <xf numFmtId="0" fontId="0" fillId="0" borderId="19" xfId="0" applyBorder="1" applyAlignment="1">
      <alignment vertical="center"/>
    </xf>
    <xf numFmtId="49" fontId="18" fillId="0" borderId="10" xfId="0" applyNumberFormat="1" applyFont="1" applyBorder="1" applyAlignment="1" applyProtection="1">
      <alignment horizontal="left" vertical="center" wrapText="1"/>
      <protection locked="0"/>
    </xf>
    <xf numFmtId="49" fontId="18" fillId="0" borderId="2" xfId="0" applyNumberFormat="1" applyFont="1" applyBorder="1" applyAlignment="1" applyProtection="1">
      <alignment horizontal="left" vertical="center"/>
      <protection locked="0"/>
    </xf>
    <xf numFmtId="49" fontId="18" fillId="0" borderId="3" xfId="0" applyNumberFormat="1" applyFont="1" applyBorder="1" applyAlignment="1" applyProtection="1">
      <alignment horizontal="left" vertical="center"/>
      <protection locked="0"/>
    </xf>
    <xf numFmtId="176" fontId="18" fillId="0" borderId="2" xfId="0" applyNumberFormat="1" applyFont="1" applyBorder="1" applyAlignment="1" applyProtection="1">
      <alignment horizontal="right" vertical="center"/>
      <protection locked="0"/>
    </xf>
    <xf numFmtId="176" fontId="18" fillId="0" borderId="3" xfId="0" applyNumberFormat="1" applyFont="1" applyBorder="1" applyAlignment="1" applyProtection="1">
      <alignment horizontal="right" vertical="center"/>
      <protection locked="0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8" fillId="2" borderId="2" xfId="0" applyFont="1" applyFill="1" applyBorder="1" applyAlignment="1" applyProtection="1">
      <alignment horizontal="right" vertical="center" wrapText="1"/>
    </xf>
    <xf numFmtId="0" fontId="18" fillId="2" borderId="3" xfId="0" applyFont="1" applyFill="1" applyBorder="1" applyAlignment="1" applyProtection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9" fontId="18" fillId="2" borderId="10" xfId="0" applyNumberFormat="1" applyFont="1" applyFill="1" applyBorder="1" applyAlignment="1" applyProtection="1">
      <alignment horizontal="center" vertical="center" wrapText="1"/>
    </xf>
    <xf numFmtId="49" fontId="18" fillId="0" borderId="30" xfId="0" applyNumberFormat="1" applyFont="1" applyBorder="1" applyAlignment="1" applyProtection="1">
      <alignment horizontal="left" vertical="center"/>
    </xf>
    <xf numFmtId="49" fontId="18" fillId="0" borderId="31" xfId="0" applyNumberFormat="1" applyFont="1" applyBorder="1" applyAlignment="1" applyProtection="1">
      <alignment horizontal="left" vertical="center"/>
    </xf>
    <xf numFmtId="176" fontId="18" fillId="3" borderId="2" xfId="0" applyNumberFormat="1" applyFont="1" applyFill="1" applyBorder="1" applyAlignment="1" applyProtection="1">
      <alignment horizontal="right" vertical="center"/>
    </xf>
    <xf numFmtId="176" fontId="18" fillId="3" borderId="3" xfId="0" applyNumberFormat="1" applyFont="1" applyFill="1" applyBorder="1" applyAlignment="1" applyProtection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9" fontId="35" fillId="2" borderId="17" xfId="0" applyNumberFormat="1" applyFont="1" applyFill="1" applyBorder="1" applyAlignment="1" applyProtection="1">
      <alignment horizontal="left" vertical="center"/>
    </xf>
    <xf numFmtId="0" fontId="0" fillId="0" borderId="19" xfId="0" applyBorder="1" applyAlignment="1">
      <alignment horizontal="left" vertical="center"/>
    </xf>
    <xf numFmtId="176" fontId="25" fillId="0" borderId="2" xfId="0" applyNumberFormat="1" applyFont="1" applyBorder="1" applyAlignment="1" applyProtection="1">
      <alignment horizontal="right" vertical="center"/>
      <protection locked="0"/>
    </xf>
    <xf numFmtId="176" fontId="25" fillId="0" borderId="3" xfId="0" applyNumberFormat="1" applyFont="1" applyBorder="1" applyAlignment="1" applyProtection="1">
      <alignment horizontal="right" vertical="center"/>
      <protection locked="0"/>
    </xf>
    <xf numFmtId="49" fontId="18" fillId="0" borderId="2" xfId="0" applyNumberFormat="1" applyFont="1" applyBorder="1" applyAlignment="1" applyProtection="1">
      <alignment horizontal="left" vertical="center" wrapText="1"/>
      <protection locked="0"/>
    </xf>
    <xf numFmtId="49" fontId="18" fillId="0" borderId="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49" fontId="18" fillId="0" borderId="2" xfId="0" applyNumberFormat="1" applyFont="1" applyBorder="1" applyAlignment="1" applyProtection="1">
      <alignment horizontal="left" vertical="center"/>
      <protection locked="0"/>
    </xf>
    <xf numFmtId="49" fontId="18" fillId="0" borderId="3" xfId="0" applyNumberFormat="1" applyFont="1" applyBorder="1" applyAlignment="1" applyProtection="1">
      <alignment horizontal="left" vertical="center"/>
      <protection locked="0"/>
    </xf>
    <xf numFmtId="49" fontId="18" fillId="2" borderId="2" xfId="0" applyNumberFormat="1" applyFont="1" applyFill="1" applyBorder="1" applyAlignment="1" applyProtection="1">
      <alignment horizontal="left" vertical="center"/>
    </xf>
    <xf numFmtId="49" fontId="18" fillId="2" borderId="3" xfId="0" applyNumberFormat="1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49" fontId="18" fillId="2" borderId="4" xfId="0" applyNumberFormat="1" applyFont="1" applyFill="1" applyBorder="1" applyAlignment="1" applyProtection="1">
      <alignment horizontal="center" vertical="center"/>
    </xf>
    <xf numFmtId="49" fontId="18" fillId="2" borderId="2" xfId="0" applyNumberFormat="1" applyFont="1" applyFill="1" applyBorder="1" applyAlignment="1" applyProtection="1">
      <alignment horizontal="center" vertical="center"/>
    </xf>
    <xf numFmtId="49" fontId="18" fillId="2" borderId="3" xfId="0" applyNumberFormat="1" applyFont="1" applyFill="1" applyBorder="1" applyAlignment="1" applyProtection="1">
      <alignment horizontal="center" vertical="center"/>
    </xf>
    <xf numFmtId="49" fontId="18" fillId="0" borderId="32" xfId="0" applyNumberFormat="1" applyFont="1" applyBorder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/>
    </xf>
    <xf numFmtId="49" fontId="36" fillId="0" borderId="0" xfId="0" applyNumberFormat="1" applyFont="1" applyAlignment="1" applyProtection="1">
      <alignment horizontal="right"/>
      <protection locked="0"/>
    </xf>
    <xf numFmtId="49" fontId="19" fillId="2" borderId="1" xfId="6" applyNumberFormat="1" applyFont="1" applyFill="1" applyBorder="1" applyAlignment="1" applyProtection="1">
      <alignment horizontal="center" vertical="center"/>
    </xf>
    <xf numFmtId="49" fontId="19" fillId="2" borderId="1" xfId="6" applyNumberFormat="1" applyFont="1" applyFill="1" applyBorder="1" applyAlignment="1" applyProtection="1">
      <alignment horizontal="centerContinuous" vertical="center" wrapText="1"/>
    </xf>
    <xf numFmtId="49" fontId="19" fillId="2" borderId="1" xfId="6" applyNumberFormat="1" applyFont="1" applyFill="1" applyBorder="1" applyAlignment="1" applyProtection="1">
      <alignment horizontal="center" vertical="center" wrapText="1"/>
    </xf>
    <xf numFmtId="0" fontId="19" fillId="2" borderId="5" xfId="6" applyFont="1" applyFill="1" applyBorder="1" applyAlignment="1" applyProtection="1">
      <alignment horizontal="center" vertical="center"/>
    </xf>
    <xf numFmtId="0" fontId="19" fillId="0" borderId="2" xfId="6" applyFont="1" applyFill="1" applyBorder="1" applyAlignment="1" applyProtection="1">
      <alignment horizontal="left" vertical="center" wrapText="1"/>
    </xf>
    <xf numFmtId="0" fontId="19" fillId="0" borderId="3" xfId="6" applyFont="1" applyFill="1" applyBorder="1" applyAlignment="1" applyProtection="1">
      <alignment horizontal="left" vertical="center" wrapText="1"/>
    </xf>
    <xf numFmtId="0" fontId="19" fillId="0" borderId="1" xfId="6" applyFont="1" applyFill="1" applyBorder="1" applyAlignment="1" applyProtection="1">
      <alignment horizontal="center" vertical="center" wrapText="1"/>
    </xf>
    <xf numFmtId="49" fontId="19" fillId="2" borderId="16" xfId="6" applyNumberFormat="1" applyFont="1" applyFill="1" applyBorder="1" applyAlignment="1" applyProtection="1">
      <alignment horizontal="center" vertical="center"/>
      <protection locked="0"/>
    </xf>
    <xf numFmtId="49" fontId="19" fillId="2" borderId="16" xfId="6" applyNumberFormat="1" applyFont="1" applyFill="1" applyBorder="1" applyAlignment="1" applyProtection="1">
      <alignment horizontal="center" vertical="center"/>
    </xf>
    <xf numFmtId="0" fontId="21" fillId="0" borderId="2" xfId="6" applyFont="1" applyFill="1" applyBorder="1" applyAlignment="1" applyProtection="1">
      <alignment horizontal="left" vertical="center" wrapText="1"/>
      <protection locked="0"/>
    </xf>
    <xf numFmtId="0" fontId="21" fillId="0" borderId="3" xfId="6" applyFont="1" applyFill="1" applyBorder="1" applyAlignment="1" applyProtection="1">
      <alignment horizontal="left" vertical="center" wrapText="1"/>
      <protection locked="0"/>
    </xf>
    <xf numFmtId="176" fontId="19" fillId="0" borderId="1" xfId="6" applyNumberFormat="1" applyFont="1" applyBorder="1" applyAlignment="1" applyProtection="1">
      <alignment horizontal="right" vertical="center"/>
      <protection locked="0"/>
    </xf>
    <xf numFmtId="49" fontId="21" fillId="0" borderId="2" xfId="6" applyNumberFormat="1" applyFont="1" applyBorder="1" applyAlignment="1" applyProtection="1">
      <alignment horizontal="left" vertical="center"/>
      <protection locked="0"/>
    </xf>
    <xf numFmtId="49" fontId="21" fillId="0" borderId="3" xfId="6" applyNumberFormat="1" applyFont="1" applyBorder="1" applyAlignment="1" applyProtection="1">
      <alignment horizontal="left" vertical="center"/>
      <protection locked="0"/>
    </xf>
    <xf numFmtId="0" fontId="37" fillId="0" borderId="1" xfId="0" applyFont="1" applyBorder="1" applyProtection="1">
      <alignment vertical="center"/>
      <protection locked="0"/>
    </xf>
    <xf numFmtId="0" fontId="37" fillId="0" borderId="3" xfId="0" applyFont="1" applyBorder="1" applyProtection="1">
      <alignment vertical="center"/>
      <protection locked="0"/>
    </xf>
    <xf numFmtId="0" fontId="37" fillId="0" borderId="2" xfId="0" applyFont="1" applyBorder="1" applyProtection="1">
      <alignment vertical="center"/>
      <protection locked="0"/>
    </xf>
    <xf numFmtId="176" fontId="19" fillId="0" borderId="1" xfId="6" applyNumberFormat="1" applyFont="1" applyFill="1" applyBorder="1" applyAlignment="1" applyProtection="1">
      <alignment horizontal="right" vertical="center"/>
      <protection locked="0"/>
    </xf>
    <xf numFmtId="49" fontId="19" fillId="0" borderId="2" xfId="3" applyNumberFormat="1" applyFont="1" applyBorder="1" applyAlignment="1" applyProtection="1">
      <alignment horizontal="left" vertical="center"/>
    </xf>
    <xf numFmtId="49" fontId="19" fillId="0" borderId="3" xfId="3" applyNumberFormat="1" applyFont="1" applyBorder="1" applyAlignment="1" applyProtection="1">
      <alignment horizontal="left" vertical="center"/>
    </xf>
    <xf numFmtId="176" fontId="19" fillId="0" borderId="1" xfId="6" applyNumberFormat="1" applyFont="1" applyBorder="1" applyAlignment="1" applyProtection="1">
      <alignment horizontal="right" vertical="center"/>
    </xf>
    <xf numFmtId="49" fontId="19" fillId="2" borderId="6" xfId="6" applyNumberFormat="1" applyFont="1" applyFill="1" applyBorder="1" applyAlignment="1" applyProtection="1">
      <alignment horizontal="center" vertical="center"/>
    </xf>
    <xf numFmtId="49" fontId="19" fillId="2" borderId="2" xfId="6" applyNumberFormat="1" applyFont="1" applyFill="1" applyBorder="1" applyAlignment="1" applyProtection="1">
      <alignment horizontal="center" vertical="center"/>
    </xf>
    <xf numFmtId="49" fontId="19" fillId="2" borderId="3" xfId="6" applyNumberFormat="1" applyFont="1" applyFill="1" applyBorder="1" applyAlignment="1" applyProtection="1">
      <alignment horizontal="center" vertical="center"/>
    </xf>
    <xf numFmtId="176" fontId="19" fillId="3" borderId="1" xfId="6" applyNumberFormat="1" applyFont="1" applyFill="1" applyBorder="1" applyAlignment="1" applyProtection="1">
      <alignment horizontal="right" vertical="center"/>
    </xf>
    <xf numFmtId="49" fontId="19" fillId="2" borderId="5" xfId="6" applyNumberFormat="1" applyFont="1" applyFill="1" applyBorder="1" applyAlignment="1" applyProtection="1">
      <alignment horizontal="center" vertical="center"/>
    </xf>
    <xf numFmtId="49" fontId="19" fillId="2" borderId="5" xfId="6" applyNumberFormat="1" applyFont="1" applyFill="1" applyBorder="1" applyAlignment="1" applyProtection="1">
      <alignment horizontal="center" vertical="center" wrapText="1"/>
    </xf>
    <xf numFmtId="49" fontId="19" fillId="0" borderId="3" xfId="6" applyNumberFormat="1" applyFont="1" applyFill="1" applyBorder="1" applyAlignment="1" applyProtection="1">
      <alignment horizontal="centerContinuous" vertical="center" wrapText="1"/>
    </xf>
    <xf numFmtId="0" fontId="19" fillId="0" borderId="1" xfId="6" applyFont="1" applyFill="1" applyBorder="1" applyAlignment="1" applyProtection="1">
      <alignment horizontal="right" vertical="center" wrapText="1"/>
    </xf>
    <xf numFmtId="49" fontId="19" fillId="2" borderId="16" xfId="6" applyNumberFormat="1" applyFont="1" applyFill="1" applyBorder="1" applyAlignment="1" applyProtection="1">
      <alignment horizontal="center" vertical="center" wrapText="1"/>
    </xf>
    <xf numFmtId="49" fontId="19" fillId="0" borderId="16" xfId="0" applyNumberFormat="1" applyFont="1" applyBorder="1" applyAlignment="1" applyProtection="1">
      <alignment vertical="center" wrapText="1"/>
    </xf>
    <xf numFmtId="49" fontId="19" fillId="0" borderId="3" xfId="6" applyNumberFormat="1" applyFont="1" applyBorder="1" applyAlignment="1" applyProtection="1">
      <alignment horizontal="left" vertical="center"/>
      <protection locked="0"/>
    </xf>
    <xf numFmtId="49" fontId="19" fillId="0" borderId="3" xfId="6" applyNumberFormat="1" applyFont="1" applyBorder="1" applyAlignment="1" applyProtection="1">
      <alignment vertical="center"/>
    </xf>
    <xf numFmtId="49" fontId="19" fillId="0" borderId="6" xfId="0" applyNumberFormat="1" applyFont="1" applyBorder="1" applyAlignment="1" applyProtection="1">
      <alignment vertical="center" wrapText="1"/>
    </xf>
    <xf numFmtId="49" fontId="19" fillId="2" borderId="3" xfId="6" applyNumberFormat="1" applyFont="1" applyFill="1" applyBorder="1" applyAlignment="1" applyProtection="1">
      <alignment horizontal="center" vertical="center"/>
    </xf>
    <xf numFmtId="49" fontId="19" fillId="2" borderId="6" xfId="6" applyNumberFormat="1" applyFont="1" applyFill="1" applyBorder="1" applyAlignment="1" applyProtection="1">
      <alignment horizontal="center" vertical="center"/>
      <protection locked="0"/>
    </xf>
    <xf numFmtId="49" fontId="19" fillId="2" borderId="9" xfId="6" applyNumberFormat="1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vertical="center"/>
    </xf>
    <xf numFmtId="49" fontId="1" fillId="4" borderId="4" xfId="0" applyNumberFormat="1" applyFont="1" applyFill="1" applyBorder="1" applyAlignment="1" applyProtection="1">
      <alignment horizontal="right" vertical="center"/>
      <protection locked="0"/>
    </xf>
    <xf numFmtId="49" fontId="38" fillId="2" borderId="1" xfId="0" applyNumberFormat="1" applyFont="1" applyFill="1" applyBorder="1" applyAlignment="1" applyProtection="1">
      <alignment horizontal="center" vertical="center"/>
    </xf>
    <xf numFmtId="49" fontId="39" fillId="2" borderId="1" xfId="0" applyNumberFormat="1" applyFont="1" applyFill="1" applyBorder="1" applyAlignment="1" applyProtection="1">
      <alignment horizontal="center" vertical="center" wrapText="1"/>
    </xf>
    <xf numFmtId="0" fontId="39" fillId="0" borderId="1" xfId="0" applyFont="1" applyFill="1" applyBorder="1" applyAlignment="1" applyProtection="1">
      <alignment horizontal="center" vertical="center" wrapText="1"/>
    </xf>
    <xf numFmtId="49" fontId="38" fillId="2" borderId="1" xfId="0" applyNumberFormat="1" applyFont="1" applyFill="1" applyBorder="1" applyProtection="1">
      <alignment vertical="center"/>
      <protection locked="0"/>
    </xf>
    <xf numFmtId="176" fontId="38" fillId="4" borderId="1" xfId="5" applyNumberFormat="1" applyFont="1" applyFill="1" applyBorder="1" applyAlignment="1" applyProtection="1">
      <alignment horizontal="right" vertical="center"/>
      <protection locked="0"/>
    </xf>
    <xf numFmtId="176" fontId="39" fillId="4" borderId="1" xfId="5" applyNumberFormat="1" applyFont="1" applyFill="1" applyBorder="1" applyAlignment="1" applyProtection="1">
      <alignment horizontal="right" vertical="center"/>
      <protection locked="0"/>
    </xf>
    <xf numFmtId="0" fontId="38" fillId="2" borderId="6" xfId="0" applyFont="1" applyFill="1" applyBorder="1" applyProtection="1">
      <alignment vertical="center"/>
    </xf>
    <xf numFmtId="176" fontId="39" fillId="4" borderId="11" xfId="5" applyNumberFormat="1" applyFont="1" applyFill="1" applyBorder="1" applyAlignment="1" applyProtection="1">
      <alignment horizontal="right" vertical="center"/>
    </xf>
    <xf numFmtId="49" fontId="38" fillId="2" borderId="6" xfId="0" applyNumberFormat="1" applyFont="1" applyFill="1" applyBorder="1" applyAlignment="1" applyProtection="1">
      <alignment horizontal="center" vertical="center"/>
    </xf>
    <xf numFmtId="176" fontId="39" fillId="3" borderId="11" xfId="5" applyNumberFormat="1" applyFont="1" applyFill="1" applyBorder="1" applyAlignment="1" applyProtection="1">
      <alignment horizontal="right" vertical="center"/>
    </xf>
    <xf numFmtId="0" fontId="0" fillId="4" borderId="4" xfId="0" applyFont="1" applyFill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left" vertical="center"/>
    </xf>
    <xf numFmtId="49" fontId="18" fillId="4" borderId="4" xfId="0" applyNumberFormat="1" applyFont="1" applyFill="1" applyBorder="1" applyAlignment="1" applyProtection="1">
      <alignment horizontal="right" vertical="center"/>
      <protection locked="0"/>
    </xf>
    <xf numFmtId="49" fontId="38" fillId="2" borderId="1" xfId="0" applyNumberFormat="1" applyFont="1" applyFill="1" applyBorder="1" applyAlignment="1" applyProtection="1">
      <alignment horizontal="center" vertical="center"/>
    </xf>
    <xf numFmtId="49" fontId="38" fillId="2" borderId="3" xfId="0" applyNumberFormat="1" applyFont="1" applyFill="1" applyBorder="1" applyAlignment="1" applyProtection="1">
      <alignment horizontal="center" vertical="center"/>
    </xf>
    <xf numFmtId="49" fontId="39" fillId="2" borderId="3" xfId="0" applyNumberFormat="1" applyFont="1" applyFill="1" applyBorder="1" applyAlignment="1" applyProtection="1">
      <alignment horizontal="center" vertical="center" wrapText="1"/>
    </xf>
    <xf numFmtId="49" fontId="38" fillId="2" borderId="1" xfId="0" applyNumberFormat="1" applyFont="1" applyFill="1" applyBorder="1" applyAlignment="1" applyProtection="1">
      <alignment horizontal="left" vertical="center"/>
    </xf>
    <xf numFmtId="176" fontId="38" fillId="3" borderId="1" xfId="5" applyNumberFormat="1" applyFont="1" applyFill="1" applyBorder="1" applyAlignment="1" applyProtection="1">
      <alignment horizontal="right" vertical="center"/>
    </xf>
    <xf numFmtId="176" fontId="38" fillId="4" borderId="3" xfId="5" applyNumberFormat="1" applyFont="1" applyFill="1" applyBorder="1" applyAlignment="1" applyProtection="1">
      <alignment horizontal="right" vertical="center"/>
      <protection locked="0"/>
    </xf>
    <xf numFmtId="176" fontId="38" fillId="0" borderId="1" xfId="5" applyNumberFormat="1" applyFont="1" applyFill="1" applyBorder="1" applyAlignment="1" applyProtection="1">
      <alignment horizontal="right" vertical="center"/>
      <protection locked="0"/>
    </xf>
    <xf numFmtId="0" fontId="19" fillId="2" borderId="5" xfId="6" applyFont="1" applyFill="1" applyBorder="1" applyAlignment="1" applyProtection="1">
      <alignment horizontal="center" vertical="center"/>
      <protection locked="0"/>
    </xf>
    <xf numFmtId="49" fontId="19" fillId="0" borderId="2" xfId="6" applyNumberFormat="1" applyFont="1" applyBorder="1" applyAlignment="1" applyProtection="1">
      <alignment horizontal="left" vertical="center"/>
      <protection locked="0"/>
    </xf>
    <xf numFmtId="49" fontId="19" fillId="0" borderId="3" xfId="6" applyNumberFormat="1" applyFont="1" applyBorder="1" applyAlignment="1" applyProtection="1">
      <alignment horizontal="left" vertical="center"/>
      <protection locked="0"/>
    </xf>
    <xf numFmtId="0" fontId="23" fillId="2" borderId="5" xfId="6" applyFont="1" applyFill="1" applyBorder="1" applyAlignment="1">
      <alignment horizontal="center" vertical="center"/>
    </xf>
    <xf numFmtId="0" fontId="23" fillId="0" borderId="2" xfId="6" applyFont="1" applyFill="1" applyBorder="1" applyAlignment="1">
      <alignment horizontal="left" vertical="center" wrapText="1"/>
    </xf>
    <xf numFmtId="0" fontId="23" fillId="0" borderId="3" xfId="6" applyFont="1" applyFill="1" applyBorder="1" applyAlignment="1">
      <alignment horizontal="left" vertical="center" wrapText="1"/>
    </xf>
    <xf numFmtId="0" fontId="23" fillId="0" borderId="1" xfId="6" applyFont="1" applyFill="1" applyBorder="1" applyAlignment="1">
      <alignment horizontal="center" vertical="center" wrapText="1"/>
    </xf>
    <xf numFmtId="38" fontId="19" fillId="0" borderId="1" xfId="5" applyFont="1" applyFill="1" applyBorder="1" applyAlignment="1" applyProtection="1">
      <alignment horizontal="right" vertical="center" wrapText="1"/>
    </xf>
    <xf numFmtId="176" fontId="40" fillId="0" borderId="0" xfId="7" applyNumberFormat="1" applyFont="1">
      <alignment vertical="center"/>
    </xf>
    <xf numFmtId="176" fontId="1" fillId="0" borderId="0" xfId="7" applyNumberFormat="1">
      <alignment vertical="center"/>
    </xf>
    <xf numFmtId="176" fontId="42" fillId="0" borderId="0" xfId="7" applyNumberFormat="1" applyFont="1">
      <alignment vertical="center"/>
    </xf>
    <xf numFmtId="176" fontId="1" fillId="0" borderId="0" xfId="7" applyNumberFormat="1" applyAlignment="1">
      <alignment horizontal="right" vertical="center"/>
    </xf>
    <xf numFmtId="176" fontId="43" fillId="4" borderId="33" xfId="8" applyNumberFormat="1" applyFont="1" applyFill="1" applyBorder="1" applyAlignment="1">
      <alignment horizontal="center" vertical="center"/>
    </xf>
    <xf numFmtId="176" fontId="43" fillId="4" borderId="34" xfId="8" applyNumberFormat="1" applyFont="1" applyFill="1" applyBorder="1" applyAlignment="1">
      <alignment horizontal="center" vertical="center"/>
    </xf>
    <xf numFmtId="176" fontId="0" fillId="0" borderId="35" xfId="8" applyNumberFormat="1" applyFont="1" applyBorder="1" applyAlignment="1">
      <alignment horizontal="center" vertical="center" wrapText="1"/>
    </xf>
    <xf numFmtId="176" fontId="43" fillId="4" borderId="36" xfId="8" applyNumberFormat="1" applyFont="1" applyFill="1" applyBorder="1" applyAlignment="1">
      <alignment horizontal="center" vertical="center"/>
    </xf>
    <xf numFmtId="176" fontId="3" fillId="4" borderId="37" xfId="8" applyNumberFormat="1" applyFont="1" applyFill="1" applyBorder="1" applyAlignment="1">
      <alignment vertical="center"/>
    </xf>
    <xf numFmtId="176" fontId="3" fillId="4" borderId="38" xfId="8" applyNumberFormat="1" applyFont="1" applyFill="1" applyBorder="1" applyAlignment="1">
      <alignment vertical="center"/>
    </xf>
    <xf numFmtId="176" fontId="0" fillId="5" borderId="39" xfId="8" applyNumberFormat="1" applyFont="1" applyFill="1" applyBorder="1">
      <alignment vertical="center"/>
    </xf>
    <xf numFmtId="176" fontId="3" fillId="5" borderId="40" xfId="8" applyNumberFormat="1" applyFont="1" applyFill="1" applyBorder="1" applyAlignment="1">
      <alignment horizontal="right" vertical="center"/>
    </xf>
    <xf numFmtId="176" fontId="0" fillId="0" borderId="39" xfId="8" applyNumberFormat="1" applyFont="1" applyFill="1" applyBorder="1">
      <alignment vertical="center"/>
    </xf>
    <xf numFmtId="176" fontId="3" fillId="0" borderId="40" xfId="8" applyNumberFormat="1" applyFont="1" applyFill="1" applyBorder="1" applyAlignment="1">
      <alignment horizontal="right" vertical="center"/>
    </xf>
    <xf numFmtId="176" fontId="0" fillId="0" borderId="39" xfId="8" applyNumberFormat="1" applyFont="1" applyFill="1" applyBorder="1" applyAlignment="1">
      <alignment horizontal="right" vertical="center"/>
    </xf>
    <xf numFmtId="176" fontId="0" fillId="5" borderId="39" xfId="8" applyNumberFormat="1" applyFont="1" applyFill="1" applyBorder="1" applyAlignment="1">
      <alignment horizontal="right" vertical="center"/>
    </xf>
    <xf numFmtId="176" fontId="44" fillId="4" borderId="38" xfId="8" applyNumberFormat="1" applyFont="1" applyFill="1" applyBorder="1" applyAlignment="1">
      <alignment vertical="center"/>
    </xf>
    <xf numFmtId="176" fontId="3" fillId="4" borderId="41" xfId="8" applyNumberFormat="1" applyFont="1" applyFill="1" applyBorder="1" applyAlignment="1">
      <alignment vertical="center"/>
    </xf>
    <xf numFmtId="176" fontId="3" fillId="4" borderId="42" xfId="8" applyNumberFormat="1" applyFont="1" applyFill="1" applyBorder="1" applyAlignment="1">
      <alignment vertical="center"/>
    </xf>
    <xf numFmtId="176" fontId="44" fillId="4" borderId="42" xfId="8" applyNumberFormat="1" applyFont="1" applyFill="1" applyBorder="1" applyAlignment="1">
      <alignment vertical="center"/>
    </xf>
    <xf numFmtId="176" fontId="0" fillId="5" borderId="43" xfId="8" applyNumberFormat="1" applyFont="1" applyFill="1" applyBorder="1">
      <alignment vertical="center"/>
    </xf>
    <xf numFmtId="176" fontId="3" fillId="5" borderId="44" xfId="8" applyNumberFormat="1" applyFont="1" applyFill="1" applyBorder="1" applyAlignment="1">
      <alignment horizontal="right" vertical="center"/>
    </xf>
    <xf numFmtId="176" fontId="19" fillId="4" borderId="0" xfId="9" applyNumberFormat="1" applyFont="1" applyFill="1" applyBorder="1" applyAlignment="1">
      <alignment vertical="center"/>
    </xf>
    <xf numFmtId="176" fontId="45" fillId="4" borderId="0" xfId="9" applyNumberFormat="1" applyFont="1" applyFill="1" applyBorder="1" applyAlignment="1">
      <alignment vertical="center"/>
    </xf>
    <xf numFmtId="176" fontId="46" fillId="4" borderId="0" xfId="10" applyNumberFormat="1" applyFont="1" applyFill="1" applyBorder="1" applyAlignment="1">
      <alignment vertical="center"/>
    </xf>
    <xf numFmtId="176" fontId="43" fillId="4" borderId="0" xfId="10" applyNumberFormat="1" applyFont="1" applyFill="1" applyAlignment="1">
      <alignment vertical="center"/>
    </xf>
    <xf numFmtId="49" fontId="18" fillId="0" borderId="2" xfId="0" applyNumberFormat="1" applyFont="1" applyBorder="1" applyAlignment="1" applyProtection="1">
      <alignment horizontal="left" vertical="center" wrapText="1"/>
      <protection locked="0"/>
    </xf>
  </cellXfs>
  <cellStyles count="11">
    <cellStyle name="桁区切り" xfId="5" builtinId="6"/>
    <cellStyle name="桁区切り 3" xfId="8"/>
    <cellStyle name="桁区切り 3 2" xfId="9"/>
    <cellStyle name="標準" xfId="0" builtinId="0"/>
    <cellStyle name="標準 10" xfId="7"/>
    <cellStyle name="標準 2 2" xfId="3"/>
    <cellStyle name="標準 3" xfId="10"/>
    <cellStyle name="標準 4 2" xfId="1"/>
    <cellStyle name="標準 5" xfId="2"/>
    <cellStyle name="標準 7" xfId="4"/>
    <cellStyle name="標準_附属明細表PL・NW・WS　20060423修正版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10.xml" Type="http://schemas.openxmlformats.org/officeDocument/2006/relationships/worksheet"/><Relationship Id="rId11" Target="worksheets/sheet11.xml" Type="http://schemas.openxmlformats.org/officeDocument/2006/relationships/worksheet"/><Relationship Id="rId12" Target="worksheets/sheet12.xml" Type="http://schemas.openxmlformats.org/officeDocument/2006/relationships/worksheet"/><Relationship Id="rId13" Target="worksheets/sheet13.xml" Type="http://schemas.openxmlformats.org/officeDocument/2006/relationships/worksheet"/><Relationship Id="rId14" Target="worksheets/sheet14.xml" Type="http://schemas.openxmlformats.org/officeDocument/2006/relationships/worksheet"/><Relationship Id="rId15" Target="worksheets/sheet15.xml" Type="http://schemas.openxmlformats.org/officeDocument/2006/relationships/worksheet"/><Relationship Id="rId16" Target="externalLinks/externalLink1.xml" Type="http://schemas.openxmlformats.org/officeDocument/2006/relationships/externalLink"/><Relationship Id="rId17" Target="theme/theme1.xml" Type="http://schemas.openxmlformats.org/officeDocument/2006/relationships/theme"/><Relationship Id="rId18" Target="styles.xml" Type="http://schemas.openxmlformats.org/officeDocument/2006/relationships/styles"/><Relationship Id="rId19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20" Target="calcChain.xml" Type="http://schemas.openxmlformats.org/officeDocument/2006/relationships/calcChain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V24"/>
  <sheetViews>
    <sheetView showGridLines="0" tabSelected="1" view="pageBreakPreview" zoomScaleNormal="115" zoomScaleSheetLayoutView="100" workbookViewId="0"/>
  </sheetViews>
  <sheetFormatPr defaultColWidth="8.875" defaultRowHeight="13.5"/>
  <cols>
    <col min="1" max="1" width="3.75" style="1" customWidth="1"/>
    <col min="2" max="2" width="16.75" style="1" customWidth="1"/>
    <col min="3" max="16" width="9.375" style="1" customWidth="1"/>
    <col min="17" max="255" width="8.875" style="1"/>
    <col min="256" max="256" width="3.75" style="1" customWidth="1"/>
    <col min="257" max="257" width="16.75" style="1" customWidth="1"/>
    <col min="258" max="271" width="9.375" style="1" customWidth="1"/>
    <col min="272" max="511" width="8.875" style="1"/>
    <col min="512" max="512" width="3.75" style="1" customWidth="1"/>
    <col min="513" max="513" width="16.75" style="1" customWidth="1"/>
    <col min="514" max="527" width="9.375" style="1" customWidth="1"/>
    <col min="528" max="767" width="8.875" style="1"/>
    <col min="768" max="768" width="3.75" style="1" customWidth="1"/>
    <col min="769" max="769" width="16.75" style="1" customWidth="1"/>
    <col min="770" max="783" width="9.375" style="1" customWidth="1"/>
    <col min="784" max="1023" width="8.875" style="1"/>
    <col min="1024" max="1024" width="3.75" style="1" customWidth="1"/>
    <col min="1025" max="1025" width="16.75" style="1" customWidth="1"/>
    <col min="1026" max="1039" width="9.375" style="1" customWidth="1"/>
    <col min="1040" max="1279" width="8.875" style="1"/>
    <col min="1280" max="1280" width="3.75" style="1" customWidth="1"/>
    <col min="1281" max="1281" width="16.75" style="1" customWidth="1"/>
    <col min="1282" max="1295" width="9.375" style="1" customWidth="1"/>
    <col min="1296" max="1535" width="8.875" style="1"/>
    <col min="1536" max="1536" width="3.75" style="1" customWidth="1"/>
    <col min="1537" max="1537" width="16.75" style="1" customWidth="1"/>
    <col min="1538" max="1551" width="9.375" style="1" customWidth="1"/>
    <col min="1552" max="1791" width="8.875" style="1"/>
    <col min="1792" max="1792" width="3.75" style="1" customWidth="1"/>
    <col min="1793" max="1793" width="16.75" style="1" customWidth="1"/>
    <col min="1794" max="1807" width="9.375" style="1" customWidth="1"/>
    <col min="1808" max="2047" width="8.875" style="1"/>
    <col min="2048" max="2048" width="3.75" style="1" customWidth="1"/>
    <col min="2049" max="2049" width="16.75" style="1" customWidth="1"/>
    <col min="2050" max="2063" width="9.375" style="1" customWidth="1"/>
    <col min="2064" max="2303" width="8.875" style="1"/>
    <col min="2304" max="2304" width="3.75" style="1" customWidth="1"/>
    <col min="2305" max="2305" width="16.75" style="1" customWidth="1"/>
    <col min="2306" max="2319" width="9.375" style="1" customWidth="1"/>
    <col min="2320" max="2559" width="8.875" style="1"/>
    <col min="2560" max="2560" width="3.75" style="1" customWidth="1"/>
    <col min="2561" max="2561" width="16.75" style="1" customWidth="1"/>
    <col min="2562" max="2575" width="9.375" style="1" customWidth="1"/>
    <col min="2576" max="2815" width="8.875" style="1"/>
    <col min="2816" max="2816" width="3.75" style="1" customWidth="1"/>
    <col min="2817" max="2817" width="16.75" style="1" customWidth="1"/>
    <col min="2818" max="2831" width="9.375" style="1" customWidth="1"/>
    <col min="2832" max="3071" width="8.875" style="1"/>
    <col min="3072" max="3072" width="3.75" style="1" customWidth="1"/>
    <col min="3073" max="3073" width="16.75" style="1" customWidth="1"/>
    <col min="3074" max="3087" width="9.375" style="1" customWidth="1"/>
    <col min="3088" max="3327" width="8.875" style="1"/>
    <col min="3328" max="3328" width="3.75" style="1" customWidth="1"/>
    <col min="3329" max="3329" width="16.75" style="1" customWidth="1"/>
    <col min="3330" max="3343" width="9.375" style="1" customWidth="1"/>
    <col min="3344" max="3583" width="8.875" style="1"/>
    <col min="3584" max="3584" width="3.75" style="1" customWidth="1"/>
    <col min="3585" max="3585" width="16.75" style="1" customWidth="1"/>
    <col min="3586" max="3599" width="9.375" style="1" customWidth="1"/>
    <col min="3600" max="3839" width="8.875" style="1"/>
    <col min="3840" max="3840" width="3.75" style="1" customWidth="1"/>
    <col min="3841" max="3841" width="16.75" style="1" customWidth="1"/>
    <col min="3842" max="3855" width="9.375" style="1" customWidth="1"/>
    <col min="3856" max="4095" width="8.875" style="1"/>
    <col min="4096" max="4096" width="3.75" style="1" customWidth="1"/>
    <col min="4097" max="4097" width="16.75" style="1" customWidth="1"/>
    <col min="4098" max="4111" width="9.375" style="1" customWidth="1"/>
    <col min="4112" max="4351" width="8.875" style="1"/>
    <col min="4352" max="4352" width="3.75" style="1" customWidth="1"/>
    <col min="4353" max="4353" width="16.75" style="1" customWidth="1"/>
    <col min="4354" max="4367" width="9.375" style="1" customWidth="1"/>
    <col min="4368" max="4607" width="8.875" style="1"/>
    <col min="4608" max="4608" width="3.75" style="1" customWidth="1"/>
    <col min="4609" max="4609" width="16.75" style="1" customWidth="1"/>
    <col min="4610" max="4623" width="9.375" style="1" customWidth="1"/>
    <col min="4624" max="4863" width="8.875" style="1"/>
    <col min="4864" max="4864" width="3.75" style="1" customWidth="1"/>
    <col min="4865" max="4865" width="16.75" style="1" customWidth="1"/>
    <col min="4866" max="4879" width="9.375" style="1" customWidth="1"/>
    <col min="4880" max="5119" width="8.875" style="1"/>
    <col min="5120" max="5120" width="3.75" style="1" customWidth="1"/>
    <col min="5121" max="5121" width="16.75" style="1" customWidth="1"/>
    <col min="5122" max="5135" width="9.375" style="1" customWidth="1"/>
    <col min="5136" max="5375" width="8.875" style="1"/>
    <col min="5376" max="5376" width="3.75" style="1" customWidth="1"/>
    <col min="5377" max="5377" width="16.75" style="1" customWidth="1"/>
    <col min="5378" max="5391" width="9.375" style="1" customWidth="1"/>
    <col min="5392" max="5631" width="8.875" style="1"/>
    <col min="5632" max="5632" width="3.75" style="1" customWidth="1"/>
    <col min="5633" max="5633" width="16.75" style="1" customWidth="1"/>
    <col min="5634" max="5647" width="9.375" style="1" customWidth="1"/>
    <col min="5648" max="5887" width="8.875" style="1"/>
    <col min="5888" max="5888" width="3.75" style="1" customWidth="1"/>
    <col min="5889" max="5889" width="16.75" style="1" customWidth="1"/>
    <col min="5890" max="5903" width="9.375" style="1" customWidth="1"/>
    <col min="5904" max="6143" width="8.875" style="1"/>
    <col min="6144" max="6144" width="3.75" style="1" customWidth="1"/>
    <col min="6145" max="6145" width="16.75" style="1" customWidth="1"/>
    <col min="6146" max="6159" width="9.375" style="1" customWidth="1"/>
    <col min="6160" max="6399" width="8.875" style="1"/>
    <col min="6400" max="6400" width="3.75" style="1" customWidth="1"/>
    <col min="6401" max="6401" width="16.75" style="1" customWidth="1"/>
    <col min="6402" max="6415" width="9.375" style="1" customWidth="1"/>
    <col min="6416" max="6655" width="8.875" style="1"/>
    <col min="6656" max="6656" width="3.75" style="1" customWidth="1"/>
    <col min="6657" max="6657" width="16.75" style="1" customWidth="1"/>
    <col min="6658" max="6671" width="9.375" style="1" customWidth="1"/>
    <col min="6672" max="6911" width="8.875" style="1"/>
    <col min="6912" max="6912" width="3.75" style="1" customWidth="1"/>
    <col min="6913" max="6913" width="16.75" style="1" customWidth="1"/>
    <col min="6914" max="6927" width="9.375" style="1" customWidth="1"/>
    <col min="6928" max="7167" width="8.875" style="1"/>
    <col min="7168" max="7168" width="3.75" style="1" customWidth="1"/>
    <col min="7169" max="7169" width="16.75" style="1" customWidth="1"/>
    <col min="7170" max="7183" width="9.375" style="1" customWidth="1"/>
    <col min="7184" max="7423" width="8.875" style="1"/>
    <col min="7424" max="7424" width="3.75" style="1" customWidth="1"/>
    <col min="7425" max="7425" width="16.75" style="1" customWidth="1"/>
    <col min="7426" max="7439" width="9.375" style="1" customWidth="1"/>
    <col min="7440" max="7679" width="8.875" style="1"/>
    <col min="7680" max="7680" width="3.75" style="1" customWidth="1"/>
    <col min="7681" max="7681" width="16.75" style="1" customWidth="1"/>
    <col min="7682" max="7695" width="9.375" style="1" customWidth="1"/>
    <col min="7696" max="7935" width="8.875" style="1"/>
    <col min="7936" max="7936" width="3.75" style="1" customWidth="1"/>
    <col min="7937" max="7937" width="16.75" style="1" customWidth="1"/>
    <col min="7938" max="7951" width="9.375" style="1" customWidth="1"/>
    <col min="7952" max="8191" width="8.875" style="1"/>
    <col min="8192" max="8192" width="3.75" style="1" customWidth="1"/>
    <col min="8193" max="8193" width="16.75" style="1" customWidth="1"/>
    <col min="8194" max="8207" width="9.375" style="1" customWidth="1"/>
    <col min="8208" max="8447" width="8.875" style="1"/>
    <col min="8448" max="8448" width="3.75" style="1" customWidth="1"/>
    <col min="8449" max="8449" width="16.75" style="1" customWidth="1"/>
    <col min="8450" max="8463" width="9.375" style="1" customWidth="1"/>
    <col min="8464" max="8703" width="8.875" style="1"/>
    <col min="8704" max="8704" width="3.75" style="1" customWidth="1"/>
    <col min="8705" max="8705" width="16.75" style="1" customWidth="1"/>
    <col min="8706" max="8719" width="9.375" style="1" customWidth="1"/>
    <col min="8720" max="8959" width="8.875" style="1"/>
    <col min="8960" max="8960" width="3.75" style="1" customWidth="1"/>
    <col min="8961" max="8961" width="16.75" style="1" customWidth="1"/>
    <col min="8962" max="8975" width="9.375" style="1" customWidth="1"/>
    <col min="8976" max="9215" width="8.875" style="1"/>
    <col min="9216" max="9216" width="3.75" style="1" customWidth="1"/>
    <col min="9217" max="9217" width="16.75" style="1" customWidth="1"/>
    <col min="9218" max="9231" width="9.375" style="1" customWidth="1"/>
    <col min="9232" max="9471" width="8.875" style="1"/>
    <col min="9472" max="9472" width="3.75" style="1" customWidth="1"/>
    <col min="9473" max="9473" width="16.75" style="1" customWidth="1"/>
    <col min="9474" max="9487" width="9.375" style="1" customWidth="1"/>
    <col min="9488" max="9727" width="8.875" style="1"/>
    <col min="9728" max="9728" width="3.75" style="1" customWidth="1"/>
    <col min="9729" max="9729" width="16.75" style="1" customWidth="1"/>
    <col min="9730" max="9743" width="9.375" style="1" customWidth="1"/>
    <col min="9744" max="9983" width="8.875" style="1"/>
    <col min="9984" max="9984" width="3.75" style="1" customWidth="1"/>
    <col min="9985" max="9985" width="16.75" style="1" customWidth="1"/>
    <col min="9986" max="9999" width="9.375" style="1" customWidth="1"/>
    <col min="10000" max="10239" width="8.875" style="1"/>
    <col min="10240" max="10240" width="3.75" style="1" customWidth="1"/>
    <col min="10241" max="10241" width="16.75" style="1" customWidth="1"/>
    <col min="10242" max="10255" width="9.375" style="1" customWidth="1"/>
    <col min="10256" max="10495" width="8.875" style="1"/>
    <col min="10496" max="10496" width="3.75" style="1" customWidth="1"/>
    <col min="10497" max="10497" width="16.75" style="1" customWidth="1"/>
    <col min="10498" max="10511" width="9.375" style="1" customWidth="1"/>
    <col min="10512" max="10751" width="8.875" style="1"/>
    <col min="10752" max="10752" width="3.75" style="1" customWidth="1"/>
    <col min="10753" max="10753" width="16.75" style="1" customWidth="1"/>
    <col min="10754" max="10767" width="9.375" style="1" customWidth="1"/>
    <col min="10768" max="11007" width="8.875" style="1"/>
    <col min="11008" max="11008" width="3.75" style="1" customWidth="1"/>
    <col min="11009" max="11009" width="16.75" style="1" customWidth="1"/>
    <col min="11010" max="11023" width="9.375" style="1" customWidth="1"/>
    <col min="11024" max="11263" width="8.875" style="1"/>
    <col min="11264" max="11264" width="3.75" style="1" customWidth="1"/>
    <col min="11265" max="11265" width="16.75" style="1" customWidth="1"/>
    <col min="11266" max="11279" width="9.375" style="1" customWidth="1"/>
    <col min="11280" max="11519" width="8.875" style="1"/>
    <col min="11520" max="11520" width="3.75" style="1" customWidth="1"/>
    <col min="11521" max="11521" width="16.75" style="1" customWidth="1"/>
    <col min="11522" max="11535" width="9.375" style="1" customWidth="1"/>
    <col min="11536" max="11775" width="8.875" style="1"/>
    <col min="11776" max="11776" width="3.75" style="1" customWidth="1"/>
    <col min="11777" max="11777" width="16.75" style="1" customWidth="1"/>
    <col min="11778" max="11791" width="9.375" style="1" customWidth="1"/>
    <col min="11792" max="12031" width="8.875" style="1"/>
    <col min="12032" max="12032" width="3.75" style="1" customWidth="1"/>
    <col min="12033" max="12033" width="16.75" style="1" customWidth="1"/>
    <col min="12034" max="12047" width="9.375" style="1" customWidth="1"/>
    <col min="12048" max="12287" width="8.875" style="1"/>
    <col min="12288" max="12288" width="3.75" style="1" customWidth="1"/>
    <col min="12289" max="12289" width="16.75" style="1" customWidth="1"/>
    <col min="12290" max="12303" width="9.375" style="1" customWidth="1"/>
    <col min="12304" max="12543" width="8.875" style="1"/>
    <col min="12544" max="12544" width="3.75" style="1" customWidth="1"/>
    <col min="12545" max="12545" width="16.75" style="1" customWidth="1"/>
    <col min="12546" max="12559" width="9.375" style="1" customWidth="1"/>
    <col min="12560" max="12799" width="8.875" style="1"/>
    <col min="12800" max="12800" width="3.75" style="1" customWidth="1"/>
    <col min="12801" max="12801" width="16.75" style="1" customWidth="1"/>
    <col min="12802" max="12815" width="9.375" style="1" customWidth="1"/>
    <col min="12816" max="13055" width="8.875" style="1"/>
    <col min="13056" max="13056" width="3.75" style="1" customWidth="1"/>
    <col min="13057" max="13057" width="16.75" style="1" customWidth="1"/>
    <col min="13058" max="13071" width="9.375" style="1" customWidth="1"/>
    <col min="13072" max="13311" width="8.875" style="1"/>
    <col min="13312" max="13312" width="3.75" style="1" customWidth="1"/>
    <col min="13313" max="13313" width="16.75" style="1" customWidth="1"/>
    <col min="13314" max="13327" width="9.375" style="1" customWidth="1"/>
    <col min="13328" max="13567" width="8.875" style="1"/>
    <col min="13568" max="13568" width="3.75" style="1" customWidth="1"/>
    <col min="13569" max="13569" width="16.75" style="1" customWidth="1"/>
    <col min="13570" max="13583" width="9.375" style="1" customWidth="1"/>
    <col min="13584" max="13823" width="8.875" style="1"/>
    <col min="13824" max="13824" width="3.75" style="1" customWidth="1"/>
    <col min="13825" max="13825" width="16.75" style="1" customWidth="1"/>
    <col min="13826" max="13839" width="9.375" style="1" customWidth="1"/>
    <col min="13840" max="14079" width="8.875" style="1"/>
    <col min="14080" max="14080" width="3.75" style="1" customWidth="1"/>
    <col min="14081" max="14081" width="16.75" style="1" customWidth="1"/>
    <col min="14082" max="14095" width="9.375" style="1" customWidth="1"/>
    <col min="14096" max="14335" width="8.875" style="1"/>
    <col min="14336" max="14336" width="3.75" style="1" customWidth="1"/>
    <col min="14337" max="14337" width="16.75" style="1" customWidth="1"/>
    <col min="14338" max="14351" width="9.375" style="1" customWidth="1"/>
    <col min="14352" max="14591" width="8.875" style="1"/>
    <col min="14592" max="14592" width="3.75" style="1" customWidth="1"/>
    <col min="14593" max="14593" width="16.75" style="1" customWidth="1"/>
    <col min="14594" max="14607" width="9.375" style="1" customWidth="1"/>
    <col min="14608" max="14847" width="8.875" style="1"/>
    <col min="14848" max="14848" width="3.75" style="1" customWidth="1"/>
    <col min="14849" max="14849" width="16.75" style="1" customWidth="1"/>
    <col min="14850" max="14863" width="9.375" style="1" customWidth="1"/>
    <col min="14864" max="15103" width="8.875" style="1"/>
    <col min="15104" max="15104" width="3.75" style="1" customWidth="1"/>
    <col min="15105" max="15105" width="16.75" style="1" customWidth="1"/>
    <col min="15106" max="15119" width="9.375" style="1" customWidth="1"/>
    <col min="15120" max="15359" width="8.875" style="1"/>
    <col min="15360" max="15360" width="3.75" style="1" customWidth="1"/>
    <col min="15361" max="15361" width="16.75" style="1" customWidth="1"/>
    <col min="15362" max="15375" width="9.375" style="1" customWidth="1"/>
    <col min="15376" max="15615" width="8.875" style="1"/>
    <col min="15616" max="15616" width="3.75" style="1" customWidth="1"/>
    <col min="15617" max="15617" width="16.75" style="1" customWidth="1"/>
    <col min="15618" max="15631" width="9.375" style="1" customWidth="1"/>
    <col min="15632" max="15871" width="8.875" style="1"/>
    <col min="15872" max="15872" width="3.75" style="1" customWidth="1"/>
    <col min="15873" max="15873" width="16.75" style="1" customWidth="1"/>
    <col min="15874" max="15887" width="9.375" style="1" customWidth="1"/>
    <col min="15888" max="16127" width="8.875" style="1"/>
    <col min="16128" max="16128" width="3.75" style="1" customWidth="1"/>
    <col min="16129" max="16129" width="16.75" style="1" customWidth="1"/>
    <col min="16130" max="16143" width="9.375" style="1" customWidth="1"/>
    <col min="16144" max="16384" width="8.875" style="1"/>
  </cols>
  <sheetData>
    <row r="1" spans="1:256" s="4" customFormat="1" ht="17.25">
      <c r="A1" s="2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s="4" customFormat="1" ht="14.25">
      <c r="A2" s="5" t="s">
        <v>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pans="1:256" s="4" customFormat="1" ht="14.25">
      <c r="A3" s="5" t="s">
        <v>25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s="4" customFormat="1" ht="14.25">
      <c r="A4" s="6" t="s">
        <v>26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s">
        <v>27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37.5" customHeight="1">
      <c r="A5" s="16" t="s">
        <v>0</v>
      </c>
      <c r="B5" s="16"/>
      <c r="C5" s="20" t="s">
        <v>1</v>
      </c>
      <c r="D5" s="15"/>
      <c r="E5" s="20" t="s">
        <v>2</v>
      </c>
      <c r="F5" s="15"/>
      <c r="G5" s="20" t="s">
        <v>3</v>
      </c>
      <c r="H5" s="15"/>
      <c r="I5" s="20" t="s">
        <v>4</v>
      </c>
      <c r="J5" s="15"/>
      <c r="K5" s="20" t="s">
        <v>5</v>
      </c>
      <c r="L5" s="15"/>
      <c r="M5" s="15" t="s">
        <v>6</v>
      </c>
      <c r="N5" s="16"/>
      <c r="O5" s="15" t="s">
        <v>7</v>
      </c>
      <c r="P5" s="16"/>
    </row>
    <row r="6" spans="1:256" ht="14.1" customHeight="1">
      <c r="A6" s="17" t="s">
        <v>8</v>
      </c>
      <c r="B6" s="17"/>
      <c r="C6" s="18">
        <v>355834011</v>
      </c>
      <c r="D6" s="19"/>
      <c r="E6" s="18">
        <v>46312721</v>
      </c>
      <c r="F6" s="19"/>
      <c r="G6" s="18">
        <v>42635615</v>
      </c>
      <c r="H6" s="19"/>
      <c r="I6" s="18">
        <v>359511116</v>
      </c>
      <c r="J6" s="19"/>
      <c r="K6" s="18">
        <v>113365476</v>
      </c>
      <c r="L6" s="19"/>
      <c r="M6" s="18">
        <v>4073642</v>
      </c>
      <c r="N6" s="19"/>
      <c r="O6" s="18">
        <v>246145640</v>
      </c>
      <c r="P6" s="19"/>
    </row>
    <row r="7" spans="1:256" ht="14.1" customHeight="1">
      <c r="A7" s="17" t="s">
        <v>9</v>
      </c>
      <c r="B7" s="17"/>
      <c r="C7" s="18">
        <v>169911309</v>
      </c>
      <c r="D7" s="19"/>
      <c r="E7" s="18">
        <v>21654977</v>
      </c>
      <c r="F7" s="19"/>
      <c r="G7" s="18">
        <v>21674004</v>
      </c>
      <c r="H7" s="19"/>
      <c r="I7" s="18">
        <v>169892281</v>
      </c>
      <c r="J7" s="19"/>
      <c r="K7" s="18" t="s">
        <v>10</v>
      </c>
      <c r="L7" s="19"/>
      <c r="M7" s="18" t="s">
        <v>10</v>
      </c>
      <c r="N7" s="19"/>
      <c r="O7" s="18">
        <v>169892281</v>
      </c>
      <c r="P7" s="19"/>
    </row>
    <row r="8" spans="1:256" ht="14.1" customHeight="1">
      <c r="A8" s="21" t="s">
        <v>11</v>
      </c>
      <c r="B8" s="21"/>
      <c r="C8" s="18" t="s">
        <v>10</v>
      </c>
      <c r="D8" s="19"/>
      <c r="E8" s="18" t="s">
        <v>10</v>
      </c>
      <c r="F8" s="19"/>
      <c r="G8" s="18" t="s">
        <v>10</v>
      </c>
      <c r="H8" s="19"/>
      <c r="I8" s="18" t="s">
        <v>10</v>
      </c>
      <c r="J8" s="19"/>
      <c r="K8" s="18" t="s">
        <v>10</v>
      </c>
      <c r="L8" s="19"/>
      <c r="M8" s="18" t="s">
        <v>10</v>
      </c>
      <c r="N8" s="19"/>
      <c r="O8" s="18" t="s">
        <v>10</v>
      </c>
      <c r="P8" s="19"/>
    </row>
    <row r="9" spans="1:256" ht="14.1" customHeight="1">
      <c r="A9" s="21" t="s">
        <v>12</v>
      </c>
      <c r="B9" s="21"/>
      <c r="C9" s="18">
        <v>168208609</v>
      </c>
      <c r="D9" s="19"/>
      <c r="E9" s="18">
        <v>21434828</v>
      </c>
      <c r="F9" s="19"/>
      <c r="G9" s="18">
        <v>19769910</v>
      </c>
      <c r="H9" s="19"/>
      <c r="I9" s="18">
        <v>169873527</v>
      </c>
      <c r="J9" s="19"/>
      <c r="K9" s="18">
        <v>103341393</v>
      </c>
      <c r="L9" s="19"/>
      <c r="M9" s="18">
        <v>3642778</v>
      </c>
      <c r="N9" s="19"/>
      <c r="O9" s="18">
        <v>66532134</v>
      </c>
      <c r="P9" s="19"/>
    </row>
    <row r="10" spans="1:256" ht="14.1" customHeight="1">
      <c r="A10" s="17" t="s">
        <v>13</v>
      </c>
      <c r="B10" s="17"/>
      <c r="C10" s="18">
        <v>17493022</v>
      </c>
      <c r="D10" s="19"/>
      <c r="E10" s="18">
        <v>246693</v>
      </c>
      <c r="F10" s="19"/>
      <c r="G10" s="18">
        <v>83410</v>
      </c>
      <c r="H10" s="19"/>
      <c r="I10" s="18">
        <v>17656305</v>
      </c>
      <c r="J10" s="19"/>
      <c r="K10" s="18">
        <v>10024083</v>
      </c>
      <c r="L10" s="19"/>
      <c r="M10" s="18">
        <v>430864</v>
      </c>
      <c r="N10" s="19"/>
      <c r="O10" s="18">
        <v>7632222</v>
      </c>
      <c r="P10" s="19"/>
    </row>
    <row r="11" spans="1:256" ht="14.1" customHeight="1">
      <c r="A11" s="21" t="s">
        <v>14</v>
      </c>
      <c r="B11" s="21"/>
      <c r="C11" s="18" t="s">
        <v>10</v>
      </c>
      <c r="D11" s="19"/>
      <c r="E11" s="18" t="s">
        <v>10</v>
      </c>
      <c r="F11" s="19"/>
      <c r="G11" s="18" t="s">
        <v>10</v>
      </c>
      <c r="H11" s="19"/>
      <c r="I11" s="18" t="s">
        <v>10</v>
      </c>
      <c r="J11" s="19"/>
      <c r="K11" s="18" t="s">
        <v>10</v>
      </c>
      <c r="L11" s="19"/>
      <c r="M11" s="18" t="s">
        <v>10</v>
      </c>
      <c r="N11" s="19"/>
      <c r="O11" s="18" t="s">
        <v>10</v>
      </c>
      <c r="P11" s="19"/>
    </row>
    <row r="12" spans="1:256" ht="14.1" customHeight="1">
      <c r="A12" s="17" t="s">
        <v>15</v>
      </c>
      <c r="B12" s="17"/>
      <c r="C12" s="18" t="s">
        <v>10</v>
      </c>
      <c r="D12" s="19"/>
      <c r="E12" s="18" t="s">
        <v>10</v>
      </c>
      <c r="F12" s="19"/>
      <c r="G12" s="18" t="s">
        <v>10</v>
      </c>
      <c r="H12" s="19"/>
      <c r="I12" s="18" t="s">
        <v>10</v>
      </c>
      <c r="J12" s="19"/>
      <c r="K12" s="18" t="s">
        <v>10</v>
      </c>
      <c r="L12" s="19"/>
      <c r="M12" s="18" t="s">
        <v>10</v>
      </c>
      <c r="N12" s="19"/>
      <c r="O12" s="18" t="s">
        <v>10</v>
      </c>
      <c r="P12" s="19"/>
    </row>
    <row r="13" spans="1:256" ht="14.1" customHeight="1">
      <c r="A13" s="21" t="s">
        <v>16</v>
      </c>
      <c r="B13" s="21"/>
      <c r="C13" s="18" t="s">
        <v>10</v>
      </c>
      <c r="D13" s="19"/>
      <c r="E13" s="18" t="s">
        <v>10</v>
      </c>
      <c r="F13" s="19"/>
      <c r="G13" s="18" t="s">
        <v>10</v>
      </c>
      <c r="H13" s="19"/>
      <c r="I13" s="18" t="s">
        <v>10</v>
      </c>
      <c r="J13" s="19"/>
      <c r="K13" s="18" t="s">
        <v>10</v>
      </c>
      <c r="L13" s="19"/>
      <c r="M13" s="18" t="s">
        <v>10</v>
      </c>
      <c r="N13" s="19"/>
      <c r="O13" s="18" t="s">
        <v>10</v>
      </c>
      <c r="P13" s="19"/>
    </row>
    <row r="14" spans="1:256" ht="14.1" customHeight="1">
      <c r="A14" s="21" t="s">
        <v>17</v>
      </c>
      <c r="B14" s="21"/>
      <c r="C14" s="18" t="s">
        <v>10</v>
      </c>
      <c r="D14" s="19"/>
      <c r="E14" s="18" t="s">
        <v>10</v>
      </c>
      <c r="F14" s="19"/>
      <c r="G14" s="18" t="s">
        <v>10</v>
      </c>
      <c r="H14" s="19"/>
      <c r="I14" s="18" t="s">
        <v>10</v>
      </c>
      <c r="J14" s="19"/>
      <c r="K14" s="18" t="s">
        <v>10</v>
      </c>
      <c r="L14" s="19"/>
      <c r="M14" s="18" t="s">
        <v>10</v>
      </c>
      <c r="N14" s="19"/>
      <c r="O14" s="18" t="s">
        <v>10</v>
      </c>
      <c r="P14" s="19"/>
    </row>
    <row r="15" spans="1:256" ht="14.1" customHeight="1">
      <c r="A15" s="21" t="s">
        <v>18</v>
      </c>
      <c r="B15" s="21"/>
      <c r="C15" s="18">
        <v>221071</v>
      </c>
      <c r="D15" s="19"/>
      <c r="E15" s="18">
        <v>2976223</v>
      </c>
      <c r="F15" s="19"/>
      <c r="G15" s="18">
        <v>1108291</v>
      </c>
      <c r="H15" s="19"/>
      <c r="I15" s="18">
        <v>2089003</v>
      </c>
      <c r="J15" s="19"/>
      <c r="K15" s="18" t="s">
        <v>10</v>
      </c>
      <c r="L15" s="19"/>
      <c r="M15" s="18" t="s">
        <v>10</v>
      </c>
      <c r="N15" s="19"/>
      <c r="O15" s="18">
        <v>2089003</v>
      </c>
      <c r="P15" s="19"/>
    </row>
    <row r="16" spans="1:256" ht="14.1" customHeight="1">
      <c r="A16" s="22" t="s">
        <v>19</v>
      </c>
      <c r="B16" s="22"/>
      <c r="C16" s="18">
        <v>248662495</v>
      </c>
      <c r="D16" s="19"/>
      <c r="E16" s="18">
        <v>3905916</v>
      </c>
      <c r="F16" s="19"/>
      <c r="G16" s="18">
        <v>3001574</v>
      </c>
      <c r="H16" s="19"/>
      <c r="I16" s="18">
        <v>249566837</v>
      </c>
      <c r="J16" s="19"/>
      <c r="K16" s="18">
        <v>75343692</v>
      </c>
      <c r="L16" s="19"/>
      <c r="M16" s="18">
        <v>3397347</v>
      </c>
      <c r="N16" s="19"/>
      <c r="O16" s="18">
        <v>174223145</v>
      </c>
      <c r="P16" s="19"/>
    </row>
    <row r="17" spans="1:16" ht="14.1" customHeight="1">
      <c r="A17" s="17" t="s">
        <v>20</v>
      </c>
      <c r="B17" s="17"/>
      <c r="C17" s="18">
        <v>82673541</v>
      </c>
      <c r="D17" s="19"/>
      <c r="E17" s="18">
        <v>1469769</v>
      </c>
      <c r="F17" s="19"/>
      <c r="G17" s="18">
        <v>1076611</v>
      </c>
      <c r="H17" s="19"/>
      <c r="I17" s="18">
        <v>83066699</v>
      </c>
      <c r="J17" s="19"/>
      <c r="K17" s="18" t="s">
        <v>10</v>
      </c>
      <c r="L17" s="19"/>
      <c r="M17" s="18" t="s">
        <v>10</v>
      </c>
      <c r="N17" s="19"/>
      <c r="O17" s="18">
        <v>83066699</v>
      </c>
      <c r="P17" s="19"/>
    </row>
    <row r="18" spans="1:16" ht="14.1" customHeight="1">
      <c r="A18" s="21" t="s">
        <v>12</v>
      </c>
      <c r="B18" s="21"/>
      <c r="C18" s="18">
        <v>132977</v>
      </c>
      <c r="D18" s="19"/>
      <c r="E18" s="18">
        <v>0</v>
      </c>
      <c r="F18" s="19"/>
      <c r="G18" s="18">
        <v>0</v>
      </c>
      <c r="H18" s="19"/>
      <c r="I18" s="18">
        <v>132977</v>
      </c>
      <c r="J18" s="19"/>
      <c r="K18" s="18">
        <v>120567</v>
      </c>
      <c r="L18" s="19"/>
      <c r="M18" s="18">
        <v>1061</v>
      </c>
      <c r="N18" s="19"/>
      <c r="O18" s="18">
        <v>12409</v>
      </c>
      <c r="P18" s="19"/>
    </row>
    <row r="19" spans="1:16" ht="14.1" customHeight="1">
      <c r="A19" s="17" t="s">
        <v>13</v>
      </c>
      <c r="B19" s="17"/>
      <c r="C19" s="18">
        <v>165410364</v>
      </c>
      <c r="D19" s="19"/>
      <c r="E19" s="18">
        <v>1737058</v>
      </c>
      <c r="F19" s="19"/>
      <c r="G19" s="18">
        <v>1205334</v>
      </c>
      <c r="H19" s="19"/>
      <c r="I19" s="18">
        <v>165942088</v>
      </c>
      <c r="J19" s="19"/>
      <c r="K19" s="18">
        <v>75223124</v>
      </c>
      <c r="L19" s="19"/>
      <c r="M19" s="18">
        <v>3396285</v>
      </c>
      <c r="N19" s="19"/>
      <c r="O19" s="18">
        <v>90718963</v>
      </c>
      <c r="P19" s="19"/>
    </row>
    <row r="20" spans="1:16" ht="14.1" customHeight="1">
      <c r="A20" s="17" t="s">
        <v>17</v>
      </c>
      <c r="B20" s="17"/>
      <c r="C20" s="18" t="s">
        <v>10</v>
      </c>
      <c r="D20" s="19"/>
      <c r="E20" s="18" t="s">
        <v>10</v>
      </c>
      <c r="F20" s="19"/>
      <c r="G20" s="18" t="s">
        <v>10</v>
      </c>
      <c r="H20" s="19"/>
      <c r="I20" s="18" t="s">
        <v>10</v>
      </c>
      <c r="J20" s="19"/>
      <c r="K20" s="18" t="s">
        <v>10</v>
      </c>
      <c r="L20" s="19"/>
      <c r="M20" s="18" t="s">
        <v>10</v>
      </c>
      <c r="N20" s="19"/>
      <c r="O20" s="18" t="s">
        <v>10</v>
      </c>
      <c r="P20" s="19"/>
    </row>
    <row r="21" spans="1:16" ht="14.1" customHeight="1">
      <c r="A21" s="21" t="s">
        <v>18</v>
      </c>
      <c r="B21" s="21"/>
      <c r="C21" s="18">
        <v>445614</v>
      </c>
      <c r="D21" s="19"/>
      <c r="E21" s="18">
        <v>699089</v>
      </c>
      <c r="F21" s="19"/>
      <c r="G21" s="18">
        <v>719629</v>
      </c>
      <c r="H21" s="19"/>
      <c r="I21" s="18">
        <v>425074</v>
      </c>
      <c r="J21" s="19"/>
      <c r="K21" s="18" t="s">
        <v>10</v>
      </c>
      <c r="L21" s="19"/>
      <c r="M21" s="18" t="s">
        <v>10</v>
      </c>
      <c r="N21" s="19"/>
      <c r="O21" s="18">
        <v>425074</v>
      </c>
      <c r="P21" s="19"/>
    </row>
    <row r="22" spans="1:16" ht="14.1" customHeight="1">
      <c r="A22" s="17" t="s">
        <v>21</v>
      </c>
      <c r="B22" s="17"/>
      <c r="C22" s="18">
        <v>4420896</v>
      </c>
      <c r="D22" s="19"/>
      <c r="E22" s="18">
        <v>253254</v>
      </c>
      <c r="F22" s="19"/>
      <c r="G22" s="18">
        <v>361929</v>
      </c>
      <c r="H22" s="19"/>
      <c r="I22" s="18">
        <v>4312221</v>
      </c>
      <c r="J22" s="19"/>
      <c r="K22" s="18">
        <v>3157147</v>
      </c>
      <c r="L22" s="19"/>
      <c r="M22" s="18">
        <v>424733</v>
      </c>
      <c r="N22" s="19"/>
      <c r="O22" s="18">
        <v>1155074</v>
      </c>
      <c r="P22" s="19"/>
    </row>
    <row r="23" spans="1:16" ht="14.1" customHeight="1">
      <c r="A23" s="23" t="s">
        <v>22</v>
      </c>
      <c r="B23" s="24"/>
      <c r="C23" s="18">
        <v>608917402</v>
      </c>
      <c r="D23" s="19"/>
      <c r="E23" s="18">
        <v>50471891</v>
      </c>
      <c r="F23" s="19"/>
      <c r="G23" s="18">
        <v>45999118</v>
      </c>
      <c r="H23" s="19"/>
      <c r="I23" s="18">
        <v>613390174</v>
      </c>
      <c r="J23" s="19"/>
      <c r="K23" s="18">
        <v>191866315</v>
      </c>
      <c r="L23" s="19"/>
      <c r="M23" s="18">
        <v>7895721</v>
      </c>
      <c r="N23" s="19"/>
      <c r="O23" s="18">
        <v>421523860</v>
      </c>
      <c r="P23" s="19"/>
    </row>
    <row r="24" spans="1:16" ht="16.5" customHeight="1">
      <c r="A24" s="7" t="s">
        <v>28</v>
      </c>
    </row>
  </sheetData>
  <mergeCells count="152">
    <mergeCell ref="M23:N23"/>
    <mergeCell ref="O23:P23"/>
    <mergeCell ref="A23:B23"/>
    <mergeCell ref="C23:D23"/>
    <mergeCell ref="E23:F23"/>
    <mergeCell ref="G23:H23"/>
    <mergeCell ref="I23:J23"/>
    <mergeCell ref="K23:L23"/>
    <mergeCell ref="M21:N21"/>
    <mergeCell ref="O21:P21"/>
    <mergeCell ref="A22:B22"/>
    <mergeCell ref="C22:D22"/>
    <mergeCell ref="E22:F22"/>
    <mergeCell ref="G22:H22"/>
    <mergeCell ref="I22:J22"/>
    <mergeCell ref="K22:L22"/>
    <mergeCell ref="M22:N22"/>
    <mergeCell ref="O22:P22"/>
    <mergeCell ref="A21:B21"/>
    <mergeCell ref="C21:D21"/>
    <mergeCell ref="E21:F21"/>
    <mergeCell ref="G21:H21"/>
    <mergeCell ref="I21:J21"/>
    <mergeCell ref="K21:L21"/>
    <mergeCell ref="M19:N19"/>
    <mergeCell ref="O19:P19"/>
    <mergeCell ref="A20:B20"/>
    <mergeCell ref="C20:D20"/>
    <mergeCell ref="E20:F20"/>
    <mergeCell ref="G20:H20"/>
    <mergeCell ref="I20:J20"/>
    <mergeCell ref="K20:L20"/>
    <mergeCell ref="M20:N20"/>
    <mergeCell ref="O20:P20"/>
    <mergeCell ref="A19:B19"/>
    <mergeCell ref="C19:D19"/>
    <mergeCell ref="E19:F19"/>
    <mergeCell ref="G19:H19"/>
    <mergeCell ref="I19:J19"/>
    <mergeCell ref="K19:L19"/>
    <mergeCell ref="M17:N17"/>
    <mergeCell ref="O17:P17"/>
    <mergeCell ref="A18:B18"/>
    <mergeCell ref="C18:D18"/>
    <mergeCell ref="E18:F18"/>
    <mergeCell ref="G18:H18"/>
    <mergeCell ref="I18:J18"/>
    <mergeCell ref="K18:L18"/>
    <mergeCell ref="M18:N18"/>
    <mergeCell ref="O18:P18"/>
    <mergeCell ref="A17:B17"/>
    <mergeCell ref="C17:D17"/>
    <mergeCell ref="E17:F17"/>
    <mergeCell ref="G17:H17"/>
    <mergeCell ref="I17:J17"/>
    <mergeCell ref="K17:L17"/>
    <mergeCell ref="M15:N15"/>
    <mergeCell ref="O15:P15"/>
    <mergeCell ref="A16:B16"/>
    <mergeCell ref="C16:D16"/>
    <mergeCell ref="E16:F16"/>
    <mergeCell ref="G16:H16"/>
    <mergeCell ref="I16:J16"/>
    <mergeCell ref="K16:L16"/>
    <mergeCell ref="M16:N16"/>
    <mergeCell ref="O16:P16"/>
    <mergeCell ref="A15:B15"/>
    <mergeCell ref="C15:D15"/>
    <mergeCell ref="E15:F15"/>
    <mergeCell ref="G15:H15"/>
    <mergeCell ref="I15:J15"/>
    <mergeCell ref="K15:L15"/>
    <mergeCell ref="M13:N13"/>
    <mergeCell ref="O13:P13"/>
    <mergeCell ref="A14:B14"/>
    <mergeCell ref="C14:D14"/>
    <mergeCell ref="E14:F14"/>
    <mergeCell ref="G14:H14"/>
    <mergeCell ref="I14:J14"/>
    <mergeCell ref="K14:L14"/>
    <mergeCell ref="M14:N14"/>
    <mergeCell ref="O14:P14"/>
    <mergeCell ref="A13:B13"/>
    <mergeCell ref="C13:D13"/>
    <mergeCell ref="E13:F13"/>
    <mergeCell ref="G13:H13"/>
    <mergeCell ref="I13:J13"/>
    <mergeCell ref="K13:L13"/>
    <mergeCell ref="M11:N11"/>
    <mergeCell ref="O11:P11"/>
    <mergeCell ref="A12:B12"/>
    <mergeCell ref="C12:D12"/>
    <mergeCell ref="E12:F12"/>
    <mergeCell ref="G12:H12"/>
    <mergeCell ref="I12:J12"/>
    <mergeCell ref="K12:L12"/>
    <mergeCell ref="M12:N12"/>
    <mergeCell ref="O12:P12"/>
    <mergeCell ref="A11:B11"/>
    <mergeCell ref="C11:D11"/>
    <mergeCell ref="E11:F11"/>
    <mergeCell ref="G11:H11"/>
    <mergeCell ref="I11:J11"/>
    <mergeCell ref="K11:L11"/>
    <mergeCell ref="M9:N9"/>
    <mergeCell ref="O9:P9"/>
    <mergeCell ref="A10:B10"/>
    <mergeCell ref="C10:D10"/>
    <mergeCell ref="E10:F10"/>
    <mergeCell ref="G10:H10"/>
    <mergeCell ref="I10:J10"/>
    <mergeCell ref="K10:L10"/>
    <mergeCell ref="M10:N10"/>
    <mergeCell ref="O10:P10"/>
    <mergeCell ref="A9:B9"/>
    <mergeCell ref="C9:D9"/>
    <mergeCell ref="E9:F9"/>
    <mergeCell ref="G9:H9"/>
    <mergeCell ref="I9:J9"/>
    <mergeCell ref="K9:L9"/>
    <mergeCell ref="M7:N7"/>
    <mergeCell ref="O7:P7"/>
    <mergeCell ref="A8:B8"/>
    <mergeCell ref="C8:D8"/>
    <mergeCell ref="E8:F8"/>
    <mergeCell ref="G8:H8"/>
    <mergeCell ref="I8:J8"/>
    <mergeCell ref="K8:L8"/>
    <mergeCell ref="M8:N8"/>
    <mergeCell ref="O8:P8"/>
    <mergeCell ref="A7:B7"/>
    <mergeCell ref="C7:D7"/>
    <mergeCell ref="E7:F7"/>
    <mergeCell ref="G7:H7"/>
    <mergeCell ref="I7:J7"/>
    <mergeCell ref="K7:L7"/>
    <mergeCell ref="M5:N5"/>
    <mergeCell ref="O5:P5"/>
    <mergeCell ref="A6:B6"/>
    <mergeCell ref="C6:D6"/>
    <mergeCell ref="E6:F6"/>
    <mergeCell ref="G6:H6"/>
    <mergeCell ref="I6:J6"/>
    <mergeCell ref="K6:L6"/>
    <mergeCell ref="M6:N6"/>
    <mergeCell ref="O6:P6"/>
    <mergeCell ref="A5:B5"/>
    <mergeCell ref="C5:D5"/>
    <mergeCell ref="E5:F5"/>
    <mergeCell ref="G5:H5"/>
    <mergeCell ref="I5:J5"/>
    <mergeCell ref="K5:L5"/>
  </mergeCells>
  <phoneticPr fontId="2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1" max="6" width="16.625" customWidth="1"/>
  </cols>
  <sheetData>
    <row r="1" spans="1:6">
      <c r="A1" s="193" t="s">
        <v>199</v>
      </c>
      <c r="B1" s="33"/>
      <c r="C1" s="33"/>
      <c r="D1" s="33"/>
      <c r="E1" s="33"/>
      <c r="F1" s="194" t="s">
        <v>40</v>
      </c>
    </row>
    <row r="2" spans="1:6">
      <c r="A2" s="58" t="s">
        <v>200</v>
      </c>
      <c r="B2" s="58" t="s">
        <v>201</v>
      </c>
      <c r="C2" s="58" t="s">
        <v>202</v>
      </c>
      <c r="D2" s="79" t="s">
        <v>203</v>
      </c>
      <c r="E2" s="80"/>
      <c r="F2" s="58" t="s">
        <v>204</v>
      </c>
    </row>
    <row r="3" spans="1:6">
      <c r="A3" s="81"/>
      <c r="B3" s="81"/>
      <c r="C3" s="81"/>
      <c r="D3" s="39" t="s">
        <v>205</v>
      </c>
      <c r="E3" s="39" t="s">
        <v>206</v>
      </c>
      <c r="F3" s="81"/>
    </row>
    <row r="4" spans="1:6">
      <c r="A4" s="95" t="s">
        <v>207</v>
      </c>
      <c r="B4" s="96"/>
      <c r="C4" s="96"/>
      <c r="D4" s="96"/>
      <c r="E4" s="96"/>
      <c r="F4" s="97"/>
    </row>
    <row r="5" spans="1:6">
      <c r="A5" s="44" t="s">
        <v>208</v>
      </c>
      <c r="B5" s="45">
        <v>0</v>
      </c>
      <c r="C5" s="45">
        <v>0</v>
      </c>
      <c r="D5" s="45">
        <v>0</v>
      </c>
      <c r="E5" s="45">
        <v>0</v>
      </c>
      <c r="F5" s="46">
        <f>IFERROR(B5+C5-D5-E5,"")</f>
        <v>0</v>
      </c>
    </row>
    <row r="6" spans="1:6">
      <c r="A6" s="44" t="s">
        <v>209</v>
      </c>
      <c r="B6" s="45">
        <v>-311511</v>
      </c>
      <c r="C6" s="45">
        <v>-190875</v>
      </c>
      <c r="D6" s="45">
        <v>-311511</v>
      </c>
      <c r="E6" s="45">
        <v>0</v>
      </c>
      <c r="F6" s="46">
        <f>IFERROR(B6+C6-D6-E6,"")</f>
        <v>-190875</v>
      </c>
    </row>
    <row r="7" spans="1:6">
      <c r="A7" s="95" t="s">
        <v>210</v>
      </c>
      <c r="B7" s="195"/>
      <c r="C7" s="195"/>
      <c r="D7" s="195"/>
      <c r="E7" s="195"/>
      <c r="F7" s="196"/>
    </row>
    <row r="8" spans="1:6">
      <c r="A8" s="44" t="s">
        <v>209</v>
      </c>
      <c r="B8" s="45">
        <v>-50573</v>
      </c>
      <c r="C8" s="45">
        <v>-41467</v>
      </c>
      <c r="D8" s="45">
        <v>-50573</v>
      </c>
      <c r="E8" s="45">
        <v>0</v>
      </c>
      <c r="F8" s="46">
        <f>IFERROR(B8+C8-D8-E8,"")</f>
        <v>-41467</v>
      </c>
    </row>
    <row r="9" spans="1:6">
      <c r="A9" s="95" t="s">
        <v>211</v>
      </c>
      <c r="B9" s="195"/>
      <c r="C9" s="195"/>
      <c r="D9" s="195"/>
      <c r="E9" s="195"/>
      <c r="F9" s="196"/>
    </row>
    <row r="10" spans="1:6">
      <c r="A10" s="44" t="s">
        <v>212</v>
      </c>
      <c r="B10" s="45">
        <v>8189204</v>
      </c>
      <c r="C10" s="45">
        <v>0</v>
      </c>
      <c r="D10" s="45">
        <v>0</v>
      </c>
      <c r="E10" s="45">
        <v>620105</v>
      </c>
      <c r="F10" s="46">
        <f>IFERROR(B10+C10-D10-E10,"")</f>
        <v>7569099</v>
      </c>
    </row>
    <row r="11" spans="1:6">
      <c r="A11" s="44" t="s">
        <v>213</v>
      </c>
      <c r="B11" s="45">
        <v>4630</v>
      </c>
      <c r="C11" s="45">
        <v>0</v>
      </c>
      <c r="D11" s="45">
        <v>143</v>
      </c>
      <c r="E11" s="45">
        <v>0</v>
      </c>
      <c r="F11" s="46">
        <f>IFERROR(B11+C11-D11-E11,"")</f>
        <v>4487</v>
      </c>
    </row>
    <row r="12" spans="1:6">
      <c r="A12" s="95" t="s">
        <v>214</v>
      </c>
      <c r="B12" s="195"/>
      <c r="C12" s="195"/>
      <c r="D12" s="195"/>
      <c r="E12" s="195"/>
      <c r="F12" s="196"/>
    </row>
    <row r="13" spans="1:6">
      <c r="A13" s="44" t="s">
        <v>215</v>
      </c>
      <c r="B13" s="45">
        <v>1001897</v>
      </c>
      <c r="C13" s="45">
        <v>1180904</v>
      </c>
      <c r="D13" s="45">
        <v>1091401</v>
      </c>
      <c r="E13" s="45">
        <v>0</v>
      </c>
      <c r="F13" s="46">
        <f>IFERROR(B13+C13-D13-E13,"")</f>
        <v>1091400</v>
      </c>
    </row>
    <row r="14" spans="1:6">
      <c r="A14" s="38" t="s">
        <v>50</v>
      </c>
      <c r="B14" s="46">
        <f>IFERROR(SUM(B4:B13),"")</f>
        <v>8833647</v>
      </c>
      <c r="C14" s="46">
        <f t="shared" ref="C14:F14" si="0">IFERROR(SUM(C4:C13),"")</f>
        <v>948562</v>
      </c>
      <c r="D14" s="46">
        <f t="shared" si="0"/>
        <v>729460</v>
      </c>
      <c r="E14" s="46">
        <f t="shared" si="0"/>
        <v>620105</v>
      </c>
      <c r="F14" s="46">
        <f t="shared" si="0"/>
        <v>8432644</v>
      </c>
    </row>
  </sheetData>
  <mergeCells count="9">
    <mergeCell ref="A7:F7"/>
    <mergeCell ref="A9:F9"/>
    <mergeCell ref="A12:F12"/>
    <mergeCell ref="A2:A3"/>
    <mergeCell ref="B2:B3"/>
    <mergeCell ref="C2:C3"/>
    <mergeCell ref="D2:E2"/>
    <mergeCell ref="F2:F3"/>
    <mergeCell ref="A4:F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/>
  </sheetViews>
  <sheetFormatPr defaultRowHeight="13.5"/>
  <cols>
    <col min="1" max="1" width="14.625" customWidth="1"/>
    <col min="2" max="2" width="5.625" customWidth="1"/>
    <col min="3" max="3" width="24.625" customWidth="1"/>
    <col min="4" max="4" width="8.125" customWidth="1"/>
    <col min="5" max="5" width="15" customWidth="1"/>
    <col min="6" max="6" width="6" customWidth="1"/>
    <col min="7" max="7" width="4.125" customWidth="1"/>
    <col min="8" max="8" width="8.125" customWidth="1"/>
    <col min="9" max="9" width="15.625" customWidth="1"/>
    <col min="10" max="10" width="1" customWidth="1"/>
  </cols>
  <sheetData>
    <row r="1" spans="1:10">
      <c r="A1" s="197" t="s">
        <v>216</v>
      </c>
      <c r="B1" s="34"/>
      <c r="C1" s="34"/>
      <c r="D1" s="34"/>
      <c r="E1" s="34"/>
      <c r="F1" s="34"/>
      <c r="G1" s="34"/>
      <c r="H1" s="34"/>
      <c r="I1" s="198"/>
      <c r="J1" s="34"/>
    </row>
    <row r="2" spans="1:10">
      <c r="A2" s="197" t="s">
        <v>217</v>
      </c>
      <c r="B2" s="199"/>
      <c r="C2" s="199"/>
      <c r="D2" s="34"/>
      <c r="E2" s="34"/>
      <c r="F2" s="34"/>
      <c r="G2" s="34"/>
      <c r="H2" s="200" t="s">
        <v>218</v>
      </c>
      <c r="I2" s="201"/>
      <c r="J2" s="34"/>
    </row>
    <row r="3" spans="1:10">
      <c r="A3" s="202" t="s">
        <v>219</v>
      </c>
      <c r="B3" s="202"/>
      <c r="C3" s="203" t="s">
        <v>220</v>
      </c>
      <c r="D3" s="202" t="s">
        <v>221</v>
      </c>
      <c r="E3" s="202"/>
      <c r="F3" s="204" t="s">
        <v>222</v>
      </c>
      <c r="G3" s="202"/>
      <c r="H3" s="202" t="s">
        <v>223</v>
      </c>
      <c r="I3" s="202"/>
      <c r="J3" s="34"/>
    </row>
    <row r="4" spans="1:10">
      <c r="A4" s="205"/>
      <c r="B4" s="206"/>
      <c r="C4" s="207"/>
      <c r="D4" s="208"/>
      <c r="E4" s="209"/>
      <c r="F4" s="210"/>
      <c r="G4" s="209"/>
      <c r="H4" s="208"/>
      <c r="I4" s="209"/>
      <c r="J4" s="34"/>
    </row>
    <row r="5" spans="1:10">
      <c r="A5" s="211" t="s">
        <v>224</v>
      </c>
      <c r="B5" s="212"/>
      <c r="C5" s="213" t="s">
        <v>225</v>
      </c>
      <c r="D5" s="214"/>
      <c r="E5" s="215"/>
      <c r="F5" s="216"/>
      <c r="G5" s="217"/>
      <c r="H5" s="214" t="s">
        <v>226</v>
      </c>
      <c r="I5" s="215"/>
      <c r="J5" s="34"/>
    </row>
    <row r="6" spans="1:10">
      <c r="A6" s="218"/>
      <c r="B6" s="219"/>
      <c r="C6" s="207"/>
      <c r="D6" s="208"/>
      <c r="E6" s="209"/>
      <c r="F6" s="220"/>
      <c r="G6" s="221"/>
      <c r="H6" s="208"/>
      <c r="I6" s="209"/>
      <c r="J6" s="34"/>
    </row>
    <row r="7" spans="1:10">
      <c r="A7" s="222"/>
      <c r="B7" s="223"/>
      <c r="C7" s="224" t="s">
        <v>227</v>
      </c>
      <c r="D7" s="225"/>
      <c r="E7" s="226"/>
      <c r="F7" s="227">
        <f>IFERROR(SUM(F4:F6),"")</f>
        <v>0</v>
      </c>
      <c r="G7" s="228"/>
      <c r="H7" s="225"/>
      <c r="I7" s="226"/>
      <c r="J7" s="34"/>
    </row>
    <row r="8" spans="1:10">
      <c r="A8" s="229"/>
      <c r="B8" s="230"/>
      <c r="C8" s="207"/>
      <c r="D8" s="208"/>
      <c r="E8" s="209"/>
      <c r="F8" s="220"/>
      <c r="G8" s="221"/>
      <c r="H8" s="208"/>
      <c r="I8" s="209"/>
      <c r="J8" s="34"/>
    </row>
    <row r="9" spans="1:10">
      <c r="A9" s="231" t="s">
        <v>228</v>
      </c>
      <c r="B9" s="232"/>
      <c r="C9" s="345" t="s">
        <v>328</v>
      </c>
      <c r="D9" s="214" t="s">
        <v>229</v>
      </c>
      <c r="E9" s="215"/>
      <c r="F9" s="233">
        <v>3859924</v>
      </c>
      <c r="G9" s="234"/>
      <c r="H9" s="235" t="s">
        <v>230</v>
      </c>
      <c r="I9" s="236"/>
      <c r="J9" s="34"/>
    </row>
    <row r="10" spans="1:10" ht="24">
      <c r="A10" s="237"/>
      <c r="B10" s="238"/>
      <c r="C10" s="345" t="s">
        <v>329</v>
      </c>
      <c r="D10" s="235" t="s">
        <v>231</v>
      </c>
      <c r="E10" s="236"/>
      <c r="F10" s="233">
        <v>2871172</v>
      </c>
      <c r="G10" s="234"/>
      <c r="H10" s="214" t="s">
        <v>232</v>
      </c>
      <c r="I10" s="215"/>
      <c r="J10" s="34"/>
    </row>
    <row r="11" spans="1:10">
      <c r="A11" s="237"/>
      <c r="B11" s="238"/>
      <c r="C11" s="345" t="s">
        <v>330</v>
      </c>
      <c r="D11" s="214" t="s">
        <v>233</v>
      </c>
      <c r="E11" s="215"/>
      <c r="F11" s="233">
        <v>2452541</v>
      </c>
      <c r="G11" s="234"/>
      <c r="H11" s="214" t="s">
        <v>234</v>
      </c>
      <c r="I11" s="215"/>
      <c r="J11" s="34"/>
    </row>
    <row r="12" spans="1:10">
      <c r="A12" s="237"/>
      <c r="B12" s="238"/>
      <c r="C12" s="345" t="s">
        <v>331</v>
      </c>
      <c r="D12" s="235" t="s">
        <v>235</v>
      </c>
      <c r="E12" s="236"/>
      <c r="F12" s="233">
        <v>1471352</v>
      </c>
      <c r="G12" s="234"/>
      <c r="H12" s="214" t="s">
        <v>236</v>
      </c>
      <c r="I12" s="215"/>
      <c r="J12" s="34"/>
    </row>
    <row r="13" spans="1:10" ht="24">
      <c r="A13" s="237"/>
      <c r="B13" s="238"/>
      <c r="C13" s="345" t="s">
        <v>332</v>
      </c>
      <c r="D13" s="214" t="s">
        <v>233</v>
      </c>
      <c r="E13" s="215"/>
      <c r="F13" s="233">
        <v>1360447</v>
      </c>
      <c r="G13" s="234"/>
      <c r="H13" s="214" t="s">
        <v>237</v>
      </c>
      <c r="I13" s="215"/>
      <c r="J13" s="34"/>
    </row>
    <row r="14" spans="1:10">
      <c r="A14" s="237"/>
      <c r="B14" s="238"/>
      <c r="C14" s="345" t="s">
        <v>333</v>
      </c>
      <c r="D14" s="239" t="s">
        <v>233</v>
      </c>
      <c r="E14" s="240"/>
      <c r="F14" s="233">
        <v>1329558</v>
      </c>
      <c r="G14" s="234"/>
      <c r="H14" s="239" t="s">
        <v>238</v>
      </c>
      <c r="I14" s="240"/>
      <c r="J14" s="34"/>
    </row>
    <row r="15" spans="1:10" ht="27" customHeight="1">
      <c r="A15" s="237"/>
      <c r="B15" s="238"/>
      <c r="C15" s="345" t="s">
        <v>334</v>
      </c>
      <c r="D15" s="235" t="s">
        <v>240</v>
      </c>
      <c r="E15" s="236"/>
      <c r="F15" s="233">
        <v>1221864</v>
      </c>
      <c r="G15" s="234"/>
      <c r="H15" s="235" t="s">
        <v>239</v>
      </c>
      <c r="I15" s="236"/>
      <c r="J15" s="34"/>
    </row>
    <row r="16" spans="1:10">
      <c r="A16" s="237"/>
      <c r="B16" s="238"/>
      <c r="C16" s="345" t="s">
        <v>335</v>
      </c>
      <c r="D16" s="214" t="s">
        <v>233</v>
      </c>
      <c r="E16" s="215"/>
      <c r="F16" s="233">
        <v>1029133</v>
      </c>
      <c r="G16" s="234"/>
      <c r="H16" s="214" t="s">
        <v>241</v>
      </c>
      <c r="I16" s="215"/>
      <c r="J16" s="34"/>
    </row>
    <row r="17" spans="1:10" ht="24">
      <c r="A17" s="237"/>
      <c r="B17" s="238"/>
      <c r="C17" s="345" t="s">
        <v>336</v>
      </c>
      <c r="D17" s="214" t="s">
        <v>233</v>
      </c>
      <c r="E17" s="215"/>
      <c r="F17" s="233">
        <v>820984</v>
      </c>
      <c r="G17" s="234"/>
      <c r="H17" s="214" t="s">
        <v>237</v>
      </c>
      <c r="I17" s="215"/>
      <c r="J17" s="34"/>
    </row>
    <row r="18" spans="1:10">
      <c r="A18" s="237"/>
      <c r="B18" s="238"/>
      <c r="C18" s="345" t="s">
        <v>206</v>
      </c>
      <c r="D18" s="214"/>
      <c r="E18" s="215"/>
      <c r="F18" s="233">
        <f>21789786-F9-F10-F11-F12-F15-F14-F13-F16-F17</f>
        <v>5372811</v>
      </c>
      <c r="G18" s="234"/>
      <c r="H18" s="214"/>
      <c r="I18" s="215"/>
      <c r="J18" s="34"/>
    </row>
    <row r="19" spans="1:10">
      <c r="A19" s="237"/>
      <c r="B19" s="238"/>
      <c r="C19" s="207"/>
      <c r="D19" s="208"/>
      <c r="E19" s="209"/>
      <c r="F19" s="220"/>
      <c r="G19" s="221"/>
      <c r="H19" s="241"/>
      <c r="I19" s="242"/>
      <c r="J19" s="34"/>
    </row>
    <row r="20" spans="1:10">
      <c r="A20" s="243"/>
      <c r="B20" s="244"/>
      <c r="C20" s="245" t="s">
        <v>227</v>
      </c>
      <c r="D20" s="225"/>
      <c r="E20" s="226"/>
      <c r="F20" s="227">
        <f>IFERROR(SUM(F8:F19),"")</f>
        <v>21789786</v>
      </c>
      <c r="G20" s="228"/>
      <c r="H20" s="225"/>
      <c r="I20" s="226"/>
      <c r="J20" s="34"/>
    </row>
    <row r="21" spans="1:10">
      <c r="A21" s="246" t="s">
        <v>242</v>
      </c>
      <c r="B21" s="247"/>
      <c r="C21" s="248"/>
      <c r="D21" s="225"/>
      <c r="E21" s="226"/>
      <c r="F21" s="227">
        <f>IFERROR(SUM(F7,F20),"")</f>
        <v>21789786</v>
      </c>
      <c r="G21" s="228"/>
      <c r="H21" s="225"/>
      <c r="I21" s="226"/>
      <c r="J21" s="34"/>
    </row>
  </sheetData>
  <mergeCells count="48">
    <mergeCell ref="D20:E20"/>
    <mergeCell ref="F20:G20"/>
    <mergeCell ref="H20:I20"/>
    <mergeCell ref="A21:B21"/>
    <mergeCell ref="D21:E21"/>
    <mergeCell ref="F21:G21"/>
    <mergeCell ref="H21:I21"/>
    <mergeCell ref="D17:E17"/>
    <mergeCell ref="F17:G17"/>
    <mergeCell ref="H17:I17"/>
    <mergeCell ref="D18:E18"/>
    <mergeCell ref="F18:G18"/>
    <mergeCell ref="H18:I18"/>
    <mergeCell ref="F14:G14"/>
    <mergeCell ref="D15:E15"/>
    <mergeCell ref="F15:G15"/>
    <mergeCell ref="H15:I15"/>
    <mergeCell ref="D16:E16"/>
    <mergeCell ref="F16:G16"/>
    <mergeCell ref="H16:I16"/>
    <mergeCell ref="F11:G11"/>
    <mergeCell ref="H11:I11"/>
    <mergeCell ref="D12:E12"/>
    <mergeCell ref="F12:G12"/>
    <mergeCell ref="H12:I12"/>
    <mergeCell ref="D13:E13"/>
    <mergeCell ref="F13:G13"/>
    <mergeCell ref="H13:I13"/>
    <mergeCell ref="F7:G7"/>
    <mergeCell ref="H7:I7"/>
    <mergeCell ref="A9:B20"/>
    <mergeCell ref="D9:E9"/>
    <mergeCell ref="F9:G9"/>
    <mergeCell ref="H9:I9"/>
    <mergeCell ref="D10:E10"/>
    <mergeCell ref="F10:G10"/>
    <mergeCell ref="H10:I10"/>
    <mergeCell ref="D11:E11"/>
    <mergeCell ref="H2:I2"/>
    <mergeCell ref="A3:B3"/>
    <mergeCell ref="D3:E3"/>
    <mergeCell ref="F3:G3"/>
    <mergeCell ref="H3:I3"/>
    <mergeCell ref="A5:B7"/>
    <mergeCell ref="D5:E5"/>
    <mergeCell ref="F5:G5"/>
    <mergeCell ref="H5:I5"/>
    <mergeCell ref="D7:E7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/>
  </sheetViews>
  <sheetFormatPr defaultRowHeight="13.5"/>
  <cols>
    <col min="1" max="1" width="1.25" customWidth="1"/>
    <col min="2" max="10" width="2.125" customWidth="1"/>
    <col min="11" max="11" width="18.375" customWidth="1"/>
    <col min="12" max="12" width="16.25" customWidth="1"/>
    <col min="13" max="13" width="16.5" customWidth="1"/>
    <col min="14" max="14" width="18.75" customWidth="1"/>
    <col min="15" max="15" width="17.5" customWidth="1"/>
    <col min="16" max="17" width="18.125" customWidth="1"/>
    <col min="18" max="18" width="16.75" bestFit="1" customWidth="1"/>
    <col min="19" max="19" width="18.125" customWidth="1"/>
  </cols>
  <sheetData>
    <row r="1" spans="1:19" ht="14.25">
      <c r="A1" s="319" t="s">
        <v>327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1"/>
      <c r="M1" s="321"/>
      <c r="N1" s="321"/>
      <c r="O1" s="321"/>
      <c r="P1" s="321"/>
      <c r="Q1" s="321"/>
      <c r="R1" s="321"/>
      <c r="S1" s="322" t="s">
        <v>293</v>
      </c>
    </row>
    <row r="2" spans="1:19" ht="14.25">
      <c r="A2" s="320"/>
      <c r="B2" s="319"/>
      <c r="C2" s="320"/>
      <c r="D2" s="320"/>
      <c r="E2" s="320"/>
      <c r="F2" s="320"/>
      <c r="G2" s="320"/>
      <c r="H2" s="320"/>
      <c r="I2" s="320"/>
      <c r="J2" s="320"/>
      <c r="K2" s="320"/>
      <c r="L2" s="321"/>
      <c r="M2" s="321"/>
      <c r="N2" s="321"/>
      <c r="O2" s="321"/>
      <c r="P2" s="321"/>
      <c r="Q2" s="321"/>
      <c r="R2" s="321"/>
      <c r="S2" s="322"/>
    </row>
    <row r="3" spans="1:19" ht="27">
      <c r="A3" s="323" t="s">
        <v>294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5" t="s">
        <v>295</v>
      </c>
      <c r="M3" s="325" t="s">
        <v>32</v>
      </c>
      <c r="N3" s="325" t="s">
        <v>33</v>
      </c>
      <c r="O3" s="325" t="s">
        <v>34</v>
      </c>
      <c r="P3" s="325" t="s">
        <v>35</v>
      </c>
      <c r="Q3" s="325" t="s">
        <v>296</v>
      </c>
      <c r="R3" s="325" t="s">
        <v>37</v>
      </c>
      <c r="S3" s="326" t="s">
        <v>297</v>
      </c>
    </row>
    <row r="4" spans="1:19">
      <c r="A4" s="327"/>
      <c r="B4" s="328" t="s">
        <v>298</v>
      </c>
      <c r="C4" s="328"/>
      <c r="D4" s="328"/>
      <c r="E4" s="328"/>
      <c r="F4" s="328"/>
      <c r="G4" s="328"/>
      <c r="H4" s="328"/>
      <c r="I4" s="328"/>
      <c r="J4" s="328"/>
      <c r="K4" s="328"/>
      <c r="L4" s="329">
        <v>12109649</v>
      </c>
      <c r="M4" s="329">
        <v>9585306</v>
      </c>
      <c r="N4" s="329">
        <v>46532758</v>
      </c>
      <c r="O4" s="329">
        <v>10504177</v>
      </c>
      <c r="P4" s="329">
        <v>812716</v>
      </c>
      <c r="Q4" s="329">
        <v>4048553</v>
      </c>
      <c r="R4" s="329">
        <v>9015770</v>
      </c>
      <c r="S4" s="330">
        <v>92608930</v>
      </c>
    </row>
    <row r="5" spans="1:19">
      <c r="A5" s="327"/>
      <c r="B5" s="328"/>
      <c r="C5" s="328" t="s">
        <v>299</v>
      </c>
      <c r="D5" s="328"/>
      <c r="E5" s="328"/>
      <c r="F5" s="328"/>
      <c r="G5" s="328"/>
      <c r="H5" s="328"/>
      <c r="I5" s="328"/>
      <c r="J5" s="328"/>
      <c r="K5" s="328"/>
      <c r="L5" s="329">
        <v>7240265</v>
      </c>
      <c r="M5" s="329">
        <v>8277317</v>
      </c>
      <c r="N5" s="329">
        <v>13299636</v>
      </c>
      <c r="O5" s="329">
        <v>9834346</v>
      </c>
      <c r="P5" s="329">
        <v>635162</v>
      </c>
      <c r="Q5" s="329">
        <v>170396</v>
      </c>
      <c r="R5" s="329">
        <v>7557230</v>
      </c>
      <c r="S5" s="330">
        <v>47014350</v>
      </c>
    </row>
    <row r="6" spans="1:19">
      <c r="A6" s="327"/>
      <c r="B6" s="328"/>
      <c r="C6" s="328"/>
      <c r="D6" s="328" t="s">
        <v>300</v>
      </c>
      <c r="E6" s="328"/>
      <c r="F6" s="328"/>
      <c r="G6" s="328"/>
      <c r="H6" s="328"/>
      <c r="I6" s="328"/>
      <c r="J6" s="328"/>
      <c r="K6" s="328"/>
      <c r="L6" s="329">
        <v>1699352</v>
      </c>
      <c r="M6" s="329">
        <v>2386849</v>
      </c>
      <c r="N6" s="329">
        <v>5047379</v>
      </c>
      <c r="O6" s="329">
        <v>2670653</v>
      </c>
      <c r="P6" s="329">
        <v>377124</v>
      </c>
      <c r="Q6" s="329">
        <v>28471</v>
      </c>
      <c r="R6" s="329">
        <v>3679260</v>
      </c>
      <c r="S6" s="330">
        <v>15889088</v>
      </c>
    </row>
    <row r="7" spans="1:19">
      <c r="A7" s="327"/>
      <c r="B7" s="328"/>
      <c r="C7" s="328"/>
      <c r="D7" s="328"/>
      <c r="E7" s="328" t="s">
        <v>301</v>
      </c>
      <c r="F7" s="328"/>
      <c r="G7" s="328"/>
      <c r="H7" s="328"/>
      <c r="I7" s="328"/>
      <c r="J7" s="328"/>
      <c r="K7" s="328"/>
      <c r="L7" s="331">
        <v>1565576</v>
      </c>
      <c r="M7" s="331">
        <v>1950777</v>
      </c>
      <c r="N7" s="331">
        <v>4605709</v>
      </c>
      <c r="O7" s="331">
        <v>2443493</v>
      </c>
      <c r="P7" s="331">
        <v>328801</v>
      </c>
      <c r="Q7" s="331">
        <v>2480</v>
      </c>
      <c r="R7" s="331">
        <v>3088300</v>
      </c>
      <c r="S7" s="332">
        <v>13985136</v>
      </c>
    </row>
    <row r="8" spans="1:19">
      <c r="A8" s="327"/>
      <c r="B8" s="328"/>
      <c r="C8" s="328"/>
      <c r="D8" s="328"/>
      <c r="E8" s="328" t="s">
        <v>302</v>
      </c>
      <c r="F8" s="328"/>
      <c r="G8" s="328"/>
      <c r="H8" s="328"/>
      <c r="I8" s="328"/>
      <c r="J8" s="328"/>
      <c r="K8" s="328"/>
      <c r="L8" s="331">
        <v>132197</v>
      </c>
      <c r="M8" s="331">
        <v>164723</v>
      </c>
      <c r="N8" s="331">
        <v>388906</v>
      </c>
      <c r="O8" s="331">
        <v>206328</v>
      </c>
      <c r="P8" s="331">
        <v>27764</v>
      </c>
      <c r="Q8" s="331">
        <v>209</v>
      </c>
      <c r="R8" s="331">
        <v>260776</v>
      </c>
      <c r="S8" s="332">
        <v>1180904</v>
      </c>
    </row>
    <row r="9" spans="1:19">
      <c r="A9" s="327"/>
      <c r="B9" s="328"/>
      <c r="C9" s="328"/>
      <c r="D9" s="328"/>
      <c r="E9" s="328" t="s">
        <v>303</v>
      </c>
      <c r="F9" s="328"/>
      <c r="G9" s="328"/>
      <c r="H9" s="328"/>
      <c r="I9" s="328"/>
      <c r="J9" s="328"/>
      <c r="K9" s="328"/>
      <c r="L9" s="333">
        <v>0</v>
      </c>
      <c r="M9" s="333">
        <v>0</v>
      </c>
      <c r="N9" s="333">
        <v>0</v>
      </c>
      <c r="O9" s="333">
        <v>0</v>
      </c>
      <c r="P9" s="333">
        <v>0</v>
      </c>
      <c r="Q9" s="333">
        <v>0</v>
      </c>
      <c r="R9" s="333">
        <v>0</v>
      </c>
      <c r="S9" s="332">
        <v>0</v>
      </c>
    </row>
    <row r="10" spans="1:19">
      <c r="A10" s="327"/>
      <c r="B10" s="328"/>
      <c r="C10" s="328"/>
      <c r="D10" s="328"/>
      <c r="E10" s="328" t="s">
        <v>80</v>
      </c>
      <c r="F10" s="328"/>
      <c r="G10" s="328"/>
      <c r="H10" s="328"/>
      <c r="I10" s="328"/>
      <c r="J10" s="328"/>
      <c r="K10" s="328"/>
      <c r="L10" s="331">
        <v>1579</v>
      </c>
      <c r="M10" s="331">
        <v>271349</v>
      </c>
      <c r="N10" s="331">
        <v>52764</v>
      </c>
      <c r="O10" s="331">
        <v>20832</v>
      </c>
      <c r="P10" s="331">
        <v>20559</v>
      </c>
      <c r="Q10" s="331">
        <v>25782</v>
      </c>
      <c r="R10" s="331">
        <v>330185</v>
      </c>
      <c r="S10" s="332">
        <v>723048</v>
      </c>
    </row>
    <row r="11" spans="1:19">
      <c r="A11" s="327"/>
      <c r="B11" s="328"/>
      <c r="C11" s="328"/>
      <c r="D11" s="328" t="s">
        <v>304</v>
      </c>
      <c r="E11" s="328"/>
      <c r="F11" s="328"/>
      <c r="G11" s="328"/>
      <c r="H11" s="328"/>
      <c r="I11" s="328"/>
      <c r="J11" s="328"/>
      <c r="K11" s="328"/>
      <c r="L11" s="329">
        <v>5490902</v>
      </c>
      <c r="M11" s="329">
        <v>5849148</v>
      </c>
      <c r="N11" s="329">
        <v>7817266</v>
      </c>
      <c r="O11" s="329">
        <v>7113316</v>
      </c>
      <c r="P11" s="329">
        <v>257864</v>
      </c>
      <c r="Q11" s="329">
        <v>140288</v>
      </c>
      <c r="R11" s="329">
        <v>3006833</v>
      </c>
      <c r="S11" s="330">
        <v>29675618</v>
      </c>
    </row>
    <row r="12" spans="1:19">
      <c r="A12" s="327"/>
      <c r="B12" s="328"/>
      <c r="C12" s="328"/>
      <c r="D12" s="328"/>
      <c r="E12" s="328" t="s">
        <v>305</v>
      </c>
      <c r="F12" s="328"/>
      <c r="G12" s="328"/>
      <c r="H12" s="328"/>
      <c r="I12" s="328"/>
      <c r="J12" s="328"/>
      <c r="K12" s="328"/>
      <c r="L12" s="331">
        <v>1073283</v>
      </c>
      <c r="M12" s="331">
        <v>3682746</v>
      </c>
      <c r="N12" s="331">
        <v>7314468</v>
      </c>
      <c r="O12" s="331">
        <v>5969168</v>
      </c>
      <c r="P12" s="331">
        <v>122374</v>
      </c>
      <c r="Q12" s="331">
        <v>90835</v>
      </c>
      <c r="R12" s="331">
        <v>1763884</v>
      </c>
      <c r="S12" s="332">
        <v>20016758</v>
      </c>
    </row>
    <row r="13" spans="1:19">
      <c r="A13" s="327"/>
      <c r="B13" s="328"/>
      <c r="C13" s="328"/>
      <c r="D13" s="328"/>
      <c r="E13" s="328" t="s">
        <v>306</v>
      </c>
      <c r="F13" s="328"/>
      <c r="G13" s="328"/>
      <c r="H13" s="328"/>
      <c r="I13" s="328"/>
      <c r="J13" s="328"/>
      <c r="K13" s="328"/>
      <c r="L13" s="331">
        <v>1007265</v>
      </c>
      <c r="M13" s="331">
        <v>281256</v>
      </c>
      <c r="N13" s="331">
        <v>67142</v>
      </c>
      <c r="O13" s="331">
        <v>69333</v>
      </c>
      <c r="P13" s="331">
        <v>100435</v>
      </c>
      <c r="Q13" s="331">
        <v>4032</v>
      </c>
      <c r="R13" s="331">
        <v>42969</v>
      </c>
      <c r="S13" s="332">
        <v>1572430</v>
      </c>
    </row>
    <row r="14" spans="1:19">
      <c r="A14" s="327"/>
      <c r="B14" s="328"/>
      <c r="C14" s="328"/>
      <c r="D14" s="328"/>
      <c r="E14" s="328" t="s">
        <v>307</v>
      </c>
      <c r="F14" s="328"/>
      <c r="G14" s="328"/>
      <c r="H14" s="328"/>
      <c r="I14" s="328"/>
      <c r="J14" s="328"/>
      <c r="K14" s="328"/>
      <c r="L14" s="331">
        <v>3407937</v>
      </c>
      <c r="M14" s="331">
        <v>1880003</v>
      </c>
      <c r="N14" s="331">
        <v>434530</v>
      </c>
      <c r="O14" s="331">
        <v>1067896</v>
      </c>
      <c r="P14" s="331">
        <v>34873</v>
      </c>
      <c r="Q14" s="331">
        <v>45230</v>
      </c>
      <c r="R14" s="331">
        <v>1188994</v>
      </c>
      <c r="S14" s="332">
        <v>8059464</v>
      </c>
    </row>
    <row r="15" spans="1:19">
      <c r="A15" s="327"/>
      <c r="B15" s="328"/>
      <c r="C15" s="328"/>
      <c r="D15" s="328"/>
      <c r="E15" s="328" t="s">
        <v>80</v>
      </c>
      <c r="F15" s="328"/>
      <c r="G15" s="328"/>
      <c r="H15" s="328"/>
      <c r="I15" s="328"/>
      <c r="J15" s="328"/>
      <c r="K15" s="328"/>
      <c r="L15" s="331">
        <v>2418</v>
      </c>
      <c r="M15" s="331">
        <v>5143</v>
      </c>
      <c r="N15" s="331">
        <v>1125</v>
      </c>
      <c r="O15" s="331">
        <v>6920</v>
      </c>
      <c r="P15" s="331">
        <v>182</v>
      </c>
      <c r="Q15" s="331">
        <v>191</v>
      </c>
      <c r="R15" s="331">
        <v>10987</v>
      </c>
      <c r="S15" s="332">
        <v>26965</v>
      </c>
    </row>
    <row r="16" spans="1:19">
      <c r="A16" s="327"/>
      <c r="B16" s="328"/>
      <c r="C16" s="328"/>
      <c r="D16" s="328" t="s">
        <v>308</v>
      </c>
      <c r="E16" s="328"/>
      <c r="F16" s="328"/>
      <c r="G16" s="328"/>
      <c r="H16" s="328"/>
      <c r="I16" s="328"/>
      <c r="J16" s="328"/>
      <c r="K16" s="328"/>
      <c r="L16" s="329">
        <v>50011</v>
      </c>
      <c r="M16" s="329">
        <v>41320</v>
      </c>
      <c r="N16" s="329">
        <v>434991</v>
      </c>
      <c r="O16" s="329">
        <v>50376</v>
      </c>
      <c r="P16" s="329">
        <v>174</v>
      </c>
      <c r="Q16" s="329">
        <v>1636</v>
      </c>
      <c r="R16" s="329">
        <v>871136</v>
      </c>
      <c r="S16" s="330">
        <v>1449645</v>
      </c>
    </row>
    <row r="17" spans="1:19">
      <c r="A17" s="327"/>
      <c r="B17" s="328"/>
      <c r="C17" s="328"/>
      <c r="D17" s="328"/>
      <c r="E17" s="328" t="s">
        <v>309</v>
      </c>
      <c r="F17" s="328"/>
      <c r="G17" s="328"/>
      <c r="H17" s="328"/>
      <c r="I17" s="328"/>
      <c r="J17" s="328"/>
      <c r="K17" s="328"/>
      <c r="L17" s="331">
        <v>49342</v>
      </c>
      <c r="M17" s="331">
        <v>36377</v>
      </c>
      <c r="N17" s="331">
        <v>8563</v>
      </c>
      <c r="O17" s="331">
        <v>10875</v>
      </c>
      <c r="P17" s="331">
        <v>96</v>
      </c>
      <c r="Q17" s="331">
        <v>1620</v>
      </c>
      <c r="R17" s="331">
        <v>271153</v>
      </c>
      <c r="S17" s="332">
        <v>378025</v>
      </c>
    </row>
    <row r="18" spans="1:19">
      <c r="A18" s="327"/>
      <c r="B18" s="328"/>
      <c r="C18" s="328"/>
      <c r="D18" s="328"/>
      <c r="E18" s="328" t="s">
        <v>310</v>
      </c>
      <c r="F18" s="328"/>
      <c r="G18" s="328"/>
      <c r="H18" s="328"/>
      <c r="I18" s="328"/>
      <c r="J18" s="328"/>
      <c r="K18" s="328"/>
      <c r="L18" s="333">
        <v>0</v>
      </c>
      <c r="M18" s="333">
        <v>0</v>
      </c>
      <c r="N18" s="333">
        <v>0</v>
      </c>
      <c r="O18" s="333">
        <v>0</v>
      </c>
      <c r="P18" s="333">
        <v>0</v>
      </c>
      <c r="Q18" s="333">
        <v>0</v>
      </c>
      <c r="R18" s="331">
        <v>232342</v>
      </c>
      <c r="S18" s="332">
        <v>232342</v>
      </c>
    </row>
    <row r="19" spans="1:19">
      <c r="A19" s="327"/>
      <c r="B19" s="328"/>
      <c r="C19" s="328"/>
      <c r="D19" s="328"/>
      <c r="E19" s="328" t="s">
        <v>80</v>
      </c>
      <c r="F19" s="328"/>
      <c r="G19" s="328"/>
      <c r="H19" s="328"/>
      <c r="I19" s="328"/>
      <c r="J19" s="328"/>
      <c r="K19" s="328"/>
      <c r="L19" s="331">
        <v>669</v>
      </c>
      <c r="M19" s="331">
        <v>4944</v>
      </c>
      <c r="N19" s="331">
        <v>426428</v>
      </c>
      <c r="O19" s="331">
        <v>39502</v>
      </c>
      <c r="P19" s="331">
        <v>77</v>
      </c>
      <c r="Q19" s="331">
        <v>17</v>
      </c>
      <c r="R19" s="331">
        <v>367641</v>
      </c>
      <c r="S19" s="332">
        <v>839277</v>
      </c>
    </row>
    <row r="20" spans="1:19">
      <c r="A20" s="327"/>
      <c r="B20" s="328"/>
      <c r="C20" s="328" t="s">
        <v>311</v>
      </c>
      <c r="D20" s="328"/>
      <c r="E20" s="328"/>
      <c r="F20" s="328"/>
      <c r="G20" s="328"/>
      <c r="H20" s="328"/>
      <c r="I20" s="328"/>
      <c r="J20" s="328"/>
      <c r="K20" s="328"/>
      <c r="L20" s="329">
        <v>4869385</v>
      </c>
      <c r="M20" s="329">
        <v>1307989</v>
      </c>
      <c r="N20" s="329">
        <v>33233123</v>
      </c>
      <c r="O20" s="329">
        <v>669831</v>
      </c>
      <c r="P20" s="329">
        <v>177554</v>
      </c>
      <c r="Q20" s="329">
        <v>3878158</v>
      </c>
      <c r="R20" s="329">
        <v>1458540</v>
      </c>
      <c r="S20" s="330">
        <v>45594580</v>
      </c>
    </row>
    <row r="21" spans="1:19">
      <c r="A21" s="327"/>
      <c r="B21" s="328"/>
      <c r="C21" s="328"/>
      <c r="D21" s="328" t="s">
        <v>312</v>
      </c>
      <c r="E21" s="328"/>
      <c r="F21" s="328"/>
      <c r="G21" s="328"/>
      <c r="H21" s="328"/>
      <c r="I21" s="328"/>
      <c r="J21" s="328"/>
      <c r="K21" s="328"/>
      <c r="L21" s="331">
        <v>3955633</v>
      </c>
      <c r="M21" s="331">
        <v>912710</v>
      </c>
      <c r="N21" s="331">
        <v>11012528</v>
      </c>
      <c r="O21" s="331">
        <v>628366</v>
      </c>
      <c r="P21" s="331">
        <v>177412</v>
      </c>
      <c r="Q21" s="331">
        <v>3877940</v>
      </c>
      <c r="R21" s="331">
        <v>1225197</v>
      </c>
      <c r="S21" s="332">
        <v>21789786</v>
      </c>
    </row>
    <row r="22" spans="1:19">
      <c r="A22" s="327"/>
      <c r="B22" s="328"/>
      <c r="C22" s="328"/>
      <c r="D22" s="328" t="s">
        <v>313</v>
      </c>
      <c r="E22" s="328"/>
      <c r="F22" s="328"/>
      <c r="G22" s="328"/>
      <c r="H22" s="328"/>
      <c r="I22" s="328"/>
      <c r="J22" s="328"/>
      <c r="K22" s="328"/>
      <c r="L22" s="333">
        <v>0</v>
      </c>
      <c r="M22" s="331">
        <v>309746</v>
      </c>
      <c r="N22" s="331">
        <v>16856498</v>
      </c>
      <c r="O22" s="331">
        <v>32323</v>
      </c>
      <c r="P22" s="333">
        <v>0</v>
      </c>
      <c r="Q22" s="333">
        <v>0</v>
      </c>
      <c r="R22" s="333">
        <v>0</v>
      </c>
      <c r="S22" s="332">
        <v>17198567</v>
      </c>
    </row>
    <row r="23" spans="1:19">
      <c r="A23" s="327"/>
      <c r="B23" s="328"/>
      <c r="C23" s="328"/>
      <c r="D23" s="328" t="s">
        <v>314</v>
      </c>
      <c r="E23" s="328"/>
      <c r="F23" s="328"/>
      <c r="G23" s="328"/>
      <c r="H23" s="328"/>
      <c r="I23" s="328"/>
      <c r="J23" s="328"/>
      <c r="K23" s="328"/>
      <c r="L23" s="333">
        <v>0</v>
      </c>
      <c r="M23" s="333">
        <v>0</v>
      </c>
      <c r="N23" s="331">
        <v>5363963</v>
      </c>
      <c r="O23" s="333">
        <v>0</v>
      </c>
      <c r="P23" s="333">
        <v>0</v>
      </c>
      <c r="Q23" s="333">
        <v>0</v>
      </c>
      <c r="R23" s="333">
        <v>0</v>
      </c>
      <c r="S23" s="332">
        <v>5363963</v>
      </c>
    </row>
    <row r="24" spans="1:19">
      <c r="A24" s="327"/>
      <c r="B24" s="328"/>
      <c r="C24" s="328"/>
      <c r="D24" s="328" t="s">
        <v>80</v>
      </c>
      <c r="E24" s="328"/>
      <c r="F24" s="328"/>
      <c r="G24" s="328"/>
      <c r="H24" s="328"/>
      <c r="I24" s="328"/>
      <c r="J24" s="328"/>
      <c r="K24" s="328"/>
      <c r="L24" s="331">
        <v>913751</v>
      </c>
      <c r="M24" s="331">
        <v>85533</v>
      </c>
      <c r="N24" s="333">
        <v>134</v>
      </c>
      <c r="O24" s="331">
        <v>9142</v>
      </c>
      <c r="P24" s="333">
        <v>143</v>
      </c>
      <c r="Q24" s="331">
        <v>218</v>
      </c>
      <c r="R24" s="331">
        <v>233343</v>
      </c>
      <c r="S24" s="332">
        <v>1242263</v>
      </c>
    </row>
    <row r="25" spans="1:19">
      <c r="A25" s="327"/>
      <c r="B25" s="328" t="s">
        <v>315</v>
      </c>
      <c r="C25" s="328"/>
      <c r="D25" s="328"/>
      <c r="E25" s="328"/>
      <c r="F25" s="328"/>
      <c r="G25" s="328"/>
      <c r="H25" s="328"/>
      <c r="I25" s="328"/>
      <c r="J25" s="328"/>
      <c r="K25" s="328"/>
      <c r="L25" s="329">
        <v>608878</v>
      </c>
      <c r="M25" s="329">
        <v>190281</v>
      </c>
      <c r="N25" s="329">
        <v>607125</v>
      </c>
      <c r="O25" s="329">
        <v>971120</v>
      </c>
      <c r="P25" s="329">
        <v>23677</v>
      </c>
      <c r="Q25" s="334">
        <v>114697</v>
      </c>
      <c r="R25" s="329">
        <v>1292085</v>
      </c>
      <c r="S25" s="330">
        <v>3807864</v>
      </c>
    </row>
    <row r="26" spans="1:19">
      <c r="A26" s="327"/>
      <c r="B26" s="328"/>
      <c r="C26" s="328" t="s">
        <v>316</v>
      </c>
      <c r="D26" s="328"/>
      <c r="E26" s="328"/>
      <c r="F26" s="328"/>
      <c r="G26" s="328"/>
      <c r="H26" s="328"/>
      <c r="I26" s="335"/>
      <c r="J26" s="335"/>
      <c r="K26" s="335"/>
      <c r="L26" s="331">
        <v>506231</v>
      </c>
      <c r="M26" s="331">
        <v>164416</v>
      </c>
      <c r="N26" s="331">
        <v>52302</v>
      </c>
      <c r="O26" s="331">
        <v>646879</v>
      </c>
      <c r="P26" s="331">
        <v>8490</v>
      </c>
      <c r="Q26" s="333">
        <v>0</v>
      </c>
      <c r="R26" s="331">
        <v>126095</v>
      </c>
      <c r="S26" s="332">
        <v>1504414</v>
      </c>
    </row>
    <row r="27" spans="1:19">
      <c r="A27" s="327"/>
      <c r="B27" s="328"/>
      <c r="C27" s="328" t="s">
        <v>80</v>
      </c>
      <c r="D27" s="328"/>
      <c r="E27" s="328"/>
      <c r="F27" s="328"/>
      <c r="G27" s="328"/>
      <c r="H27" s="328"/>
      <c r="I27" s="335"/>
      <c r="J27" s="335"/>
      <c r="K27" s="335"/>
      <c r="L27" s="331">
        <v>102647</v>
      </c>
      <c r="M27" s="331">
        <v>25865</v>
      </c>
      <c r="N27" s="331">
        <v>554822</v>
      </c>
      <c r="O27" s="331">
        <v>324241</v>
      </c>
      <c r="P27" s="331">
        <v>15188</v>
      </c>
      <c r="Q27" s="333">
        <v>114697</v>
      </c>
      <c r="R27" s="331">
        <v>1165990</v>
      </c>
      <c r="S27" s="332">
        <v>2303450</v>
      </c>
    </row>
    <row r="28" spans="1:19">
      <c r="A28" s="327" t="s">
        <v>317</v>
      </c>
      <c r="B28" s="328"/>
      <c r="C28" s="328"/>
      <c r="D28" s="328"/>
      <c r="E28" s="328"/>
      <c r="F28" s="328"/>
      <c r="G28" s="328"/>
      <c r="H28" s="328"/>
      <c r="I28" s="328"/>
      <c r="J28" s="328"/>
      <c r="K28" s="328"/>
      <c r="L28" s="329">
        <v>-11500771</v>
      </c>
      <c r="M28" s="329">
        <v>-9395025</v>
      </c>
      <c r="N28" s="329">
        <v>-45925633</v>
      </c>
      <c r="O28" s="329">
        <v>-9533057</v>
      </c>
      <c r="P28" s="329">
        <v>-789038</v>
      </c>
      <c r="Q28" s="329">
        <v>-3933856</v>
      </c>
      <c r="R28" s="329">
        <v>-7723685</v>
      </c>
      <c r="S28" s="330">
        <v>-88801066</v>
      </c>
    </row>
    <row r="29" spans="1:19">
      <c r="A29" s="327"/>
      <c r="B29" s="328" t="s">
        <v>318</v>
      </c>
      <c r="C29" s="328"/>
      <c r="D29" s="328"/>
      <c r="E29" s="328"/>
      <c r="F29" s="328"/>
      <c r="G29" s="328"/>
      <c r="H29" s="328"/>
      <c r="I29" s="328"/>
      <c r="J29" s="328"/>
      <c r="K29" s="328"/>
      <c r="L29" s="329">
        <v>138423</v>
      </c>
      <c r="M29" s="329">
        <v>0</v>
      </c>
      <c r="N29" s="329">
        <v>30433</v>
      </c>
      <c r="O29" s="329">
        <v>0</v>
      </c>
      <c r="P29" s="334">
        <v>0</v>
      </c>
      <c r="Q29" s="334">
        <v>0</v>
      </c>
      <c r="R29" s="329">
        <v>152909</v>
      </c>
      <c r="S29" s="330">
        <v>321764</v>
      </c>
    </row>
    <row r="30" spans="1:19">
      <c r="A30" s="327"/>
      <c r="B30" s="328"/>
      <c r="C30" s="328" t="s">
        <v>319</v>
      </c>
      <c r="D30" s="328"/>
      <c r="E30" s="328"/>
      <c r="F30" s="328"/>
      <c r="G30" s="328"/>
      <c r="H30" s="328"/>
      <c r="I30" s="328"/>
      <c r="J30" s="328"/>
      <c r="K30" s="328"/>
      <c r="L30" s="333">
        <v>10368</v>
      </c>
      <c r="M30" s="333">
        <v>0</v>
      </c>
      <c r="N30" s="333">
        <v>0</v>
      </c>
      <c r="O30" s="333">
        <v>0</v>
      </c>
      <c r="P30" s="333">
        <v>0</v>
      </c>
      <c r="Q30" s="333">
        <v>0</v>
      </c>
      <c r="R30" s="333">
        <v>0</v>
      </c>
      <c r="S30" s="332">
        <v>10368</v>
      </c>
    </row>
    <row r="31" spans="1:19">
      <c r="A31" s="327"/>
      <c r="B31" s="328"/>
      <c r="C31" s="328" t="s">
        <v>320</v>
      </c>
      <c r="D31" s="328"/>
      <c r="E31" s="328"/>
      <c r="F31" s="328"/>
      <c r="G31" s="328"/>
      <c r="H31" s="328"/>
      <c r="I31" s="328"/>
      <c r="J31" s="328"/>
      <c r="K31" s="328"/>
      <c r="L31" s="331">
        <v>128055</v>
      </c>
      <c r="M31" s="333">
        <v>0</v>
      </c>
      <c r="N31" s="331">
        <v>30433</v>
      </c>
      <c r="O31" s="333">
        <v>0</v>
      </c>
      <c r="P31" s="333">
        <v>0</v>
      </c>
      <c r="Q31" s="333">
        <v>0</v>
      </c>
      <c r="R31" s="331">
        <v>152909</v>
      </c>
      <c r="S31" s="332">
        <v>311396</v>
      </c>
    </row>
    <row r="32" spans="1:19">
      <c r="A32" s="327"/>
      <c r="B32" s="328"/>
      <c r="C32" s="328" t="s">
        <v>321</v>
      </c>
      <c r="D32" s="328"/>
      <c r="E32" s="328"/>
      <c r="F32" s="328"/>
      <c r="G32" s="328"/>
      <c r="H32" s="328"/>
      <c r="I32" s="328"/>
      <c r="J32" s="328"/>
      <c r="K32" s="328"/>
      <c r="L32" s="333">
        <v>0</v>
      </c>
      <c r="M32" s="333">
        <v>0</v>
      </c>
      <c r="N32" s="333">
        <v>0</v>
      </c>
      <c r="O32" s="333">
        <v>0</v>
      </c>
      <c r="P32" s="333">
        <v>0</v>
      </c>
      <c r="Q32" s="333">
        <v>0</v>
      </c>
      <c r="R32" s="333">
        <v>0</v>
      </c>
      <c r="S32" s="332" t="s">
        <v>10</v>
      </c>
    </row>
    <row r="33" spans="1:19">
      <c r="A33" s="327"/>
      <c r="B33" s="328"/>
      <c r="C33" s="328" t="s">
        <v>322</v>
      </c>
      <c r="D33" s="328"/>
      <c r="E33" s="328"/>
      <c r="F33" s="328"/>
      <c r="G33" s="328"/>
      <c r="H33" s="328"/>
      <c r="I33" s="328"/>
      <c r="J33" s="328"/>
      <c r="K33" s="328"/>
      <c r="L33" s="333">
        <v>0</v>
      </c>
      <c r="M33" s="333">
        <v>0</v>
      </c>
      <c r="N33" s="333">
        <v>0</v>
      </c>
      <c r="O33" s="333">
        <v>0</v>
      </c>
      <c r="P33" s="333">
        <v>0</v>
      </c>
      <c r="Q33" s="333">
        <v>0</v>
      </c>
      <c r="R33" s="333">
        <v>0</v>
      </c>
      <c r="S33" s="332" t="s">
        <v>10</v>
      </c>
    </row>
    <row r="34" spans="1:19">
      <c r="A34" s="327"/>
      <c r="B34" s="328"/>
      <c r="C34" s="328" t="s">
        <v>80</v>
      </c>
      <c r="D34" s="328"/>
      <c r="E34" s="328"/>
      <c r="F34" s="328"/>
      <c r="G34" s="328"/>
      <c r="H34" s="328"/>
      <c r="I34" s="328"/>
      <c r="J34" s="328"/>
      <c r="K34" s="328"/>
      <c r="L34" s="333">
        <v>0</v>
      </c>
      <c r="M34" s="333">
        <v>0</v>
      </c>
      <c r="N34" s="333">
        <v>0</v>
      </c>
      <c r="O34" s="333">
        <v>0</v>
      </c>
      <c r="P34" s="333">
        <v>0</v>
      </c>
      <c r="Q34" s="333">
        <v>0</v>
      </c>
      <c r="R34" s="333">
        <v>0</v>
      </c>
      <c r="S34" s="332" t="s">
        <v>10</v>
      </c>
    </row>
    <row r="35" spans="1:19">
      <c r="A35" s="327"/>
      <c r="B35" s="328" t="s">
        <v>323</v>
      </c>
      <c r="C35" s="328"/>
      <c r="D35" s="328"/>
      <c r="E35" s="328"/>
      <c r="F35" s="328"/>
      <c r="G35" s="328"/>
      <c r="H35" s="328"/>
      <c r="I35" s="335"/>
      <c r="J35" s="335"/>
      <c r="K35" s="335"/>
      <c r="L35" s="334">
        <v>46655</v>
      </c>
      <c r="M35" s="334">
        <v>0</v>
      </c>
      <c r="N35" s="334">
        <v>0</v>
      </c>
      <c r="O35" s="334">
        <v>2083</v>
      </c>
      <c r="P35" s="334">
        <v>0</v>
      </c>
      <c r="Q35" s="334">
        <v>0</v>
      </c>
      <c r="R35" s="329">
        <v>0</v>
      </c>
      <c r="S35" s="330">
        <v>48739</v>
      </c>
    </row>
    <row r="36" spans="1:19">
      <c r="A36" s="327"/>
      <c r="B36" s="328"/>
      <c r="C36" s="328" t="s">
        <v>324</v>
      </c>
      <c r="D36" s="328"/>
      <c r="E36" s="328"/>
      <c r="F36" s="328"/>
      <c r="G36" s="328"/>
      <c r="H36" s="328"/>
      <c r="I36" s="335"/>
      <c r="J36" s="335"/>
      <c r="K36" s="335"/>
      <c r="L36" s="333">
        <v>46655</v>
      </c>
      <c r="M36" s="333">
        <v>0</v>
      </c>
      <c r="N36" s="333">
        <v>0</v>
      </c>
      <c r="O36" s="333">
        <v>2083</v>
      </c>
      <c r="P36" s="333">
        <v>0</v>
      </c>
      <c r="Q36" s="333">
        <v>0</v>
      </c>
      <c r="R36" s="331">
        <v>0</v>
      </c>
      <c r="S36" s="332">
        <v>48739</v>
      </c>
    </row>
    <row r="37" spans="1:19">
      <c r="A37" s="327"/>
      <c r="B37" s="328"/>
      <c r="C37" s="328" t="s">
        <v>80</v>
      </c>
      <c r="D37" s="328"/>
      <c r="E37" s="328"/>
      <c r="F37" s="328"/>
      <c r="G37" s="328"/>
      <c r="H37" s="328"/>
      <c r="I37" s="335"/>
      <c r="J37" s="335"/>
      <c r="K37" s="335"/>
      <c r="L37" s="333">
        <v>0</v>
      </c>
      <c r="M37" s="333">
        <v>0</v>
      </c>
      <c r="N37" s="333">
        <v>0</v>
      </c>
      <c r="O37" s="333">
        <v>0</v>
      </c>
      <c r="P37" s="333">
        <v>0</v>
      </c>
      <c r="Q37" s="333">
        <v>0</v>
      </c>
      <c r="R37" s="333">
        <v>0</v>
      </c>
      <c r="S37" s="332" t="s">
        <v>10</v>
      </c>
    </row>
    <row r="38" spans="1:19">
      <c r="A38" s="336" t="s">
        <v>325</v>
      </c>
      <c r="B38" s="337"/>
      <c r="C38" s="337"/>
      <c r="D38" s="337"/>
      <c r="E38" s="337"/>
      <c r="F38" s="337"/>
      <c r="G38" s="337"/>
      <c r="H38" s="337"/>
      <c r="I38" s="338"/>
      <c r="J38" s="338"/>
      <c r="K38" s="338"/>
      <c r="L38" s="339">
        <v>-11592538</v>
      </c>
      <c r="M38" s="339">
        <v>-9395025</v>
      </c>
      <c r="N38" s="339">
        <v>-45956066</v>
      </c>
      <c r="O38" s="339">
        <v>-9530974</v>
      </c>
      <c r="P38" s="339">
        <v>-789038</v>
      </c>
      <c r="Q38" s="339">
        <v>-3933856</v>
      </c>
      <c r="R38" s="339">
        <v>-7876594</v>
      </c>
      <c r="S38" s="340">
        <v>-89074092</v>
      </c>
    </row>
    <row r="39" spans="1:19">
      <c r="A39" s="1" t="s">
        <v>326</v>
      </c>
      <c r="B39" s="341"/>
      <c r="C39" s="342"/>
      <c r="D39" s="342"/>
      <c r="E39" s="342"/>
      <c r="F39" s="342"/>
      <c r="G39" s="342"/>
      <c r="H39" s="343"/>
      <c r="I39" s="343"/>
      <c r="J39" s="343"/>
      <c r="K39" s="344"/>
      <c r="L39" s="320"/>
      <c r="M39" s="320"/>
      <c r="N39" s="320"/>
      <c r="O39" s="320"/>
      <c r="P39" s="320"/>
      <c r="Q39" s="320"/>
      <c r="R39" s="320"/>
      <c r="S39" s="320"/>
    </row>
  </sheetData>
  <mergeCells count="1">
    <mergeCell ref="A3:K3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workbookViewId="0">
      <selection sqref="A1:E1"/>
    </sheetView>
  </sheetViews>
  <sheetFormatPr defaultRowHeight="13.5"/>
  <cols>
    <col min="1" max="2" width="12.625" customWidth="1"/>
    <col min="3" max="3" width="8.375" customWidth="1"/>
    <col min="4" max="4" width="16.75" customWidth="1"/>
    <col min="5" max="5" width="11.125" customWidth="1"/>
  </cols>
  <sheetData>
    <row r="1" spans="1:5">
      <c r="A1" s="249" t="s">
        <v>243</v>
      </c>
      <c r="B1" s="249"/>
      <c r="C1" s="249"/>
      <c r="D1" s="249"/>
      <c r="E1" s="249"/>
    </row>
    <row r="2" spans="1:5">
      <c r="A2" s="250" t="s">
        <v>244</v>
      </c>
      <c r="B2" s="33"/>
      <c r="C2" s="33"/>
      <c r="D2" s="33"/>
      <c r="E2" s="251" t="s">
        <v>40</v>
      </c>
    </row>
    <row r="3" spans="1:5" ht="13.5" customHeight="1">
      <c r="A3" s="252" t="s">
        <v>245</v>
      </c>
      <c r="B3" s="252" t="s">
        <v>200</v>
      </c>
      <c r="C3" s="253" t="s">
        <v>246</v>
      </c>
      <c r="D3" s="253"/>
      <c r="E3" s="254" t="s">
        <v>247</v>
      </c>
    </row>
    <row r="4" spans="1:5">
      <c r="A4" s="255"/>
      <c r="B4" s="255"/>
      <c r="C4" s="256"/>
      <c r="D4" s="257"/>
      <c r="E4" s="258"/>
    </row>
    <row r="5" spans="1:5">
      <c r="A5" s="259" t="s">
        <v>248</v>
      </c>
      <c r="B5" s="260" t="s">
        <v>249</v>
      </c>
      <c r="C5" s="261" t="s">
        <v>250</v>
      </c>
      <c r="D5" s="262"/>
      <c r="E5" s="263">
        <v>53169793</v>
      </c>
    </row>
    <row r="6" spans="1:5">
      <c r="A6" s="259"/>
      <c r="B6" s="260"/>
      <c r="C6" s="264" t="s">
        <v>251</v>
      </c>
      <c r="D6" s="265"/>
      <c r="E6" s="263">
        <v>586696</v>
      </c>
    </row>
    <row r="7" spans="1:5">
      <c r="A7" s="259"/>
      <c r="B7" s="260"/>
      <c r="C7" s="266" t="s">
        <v>252</v>
      </c>
      <c r="D7" s="266"/>
      <c r="E7" s="263">
        <v>79833</v>
      </c>
    </row>
    <row r="8" spans="1:5">
      <c r="A8" s="259"/>
      <c r="B8" s="260"/>
      <c r="C8" s="266" t="s">
        <v>253</v>
      </c>
      <c r="D8" s="266"/>
      <c r="E8" s="263">
        <v>221766</v>
      </c>
    </row>
    <row r="9" spans="1:5">
      <c r="A9" s="259"/>
      <c r="B9" s="260"/>
      <c r="C9" s="266" t="s">
        <v>254</v>
      </c>
      <c r="D9" s="266"/>
      <c r="E9" s="263">
        <v>203892</v>
      </c>
    </row>
    <row r="10" spans="1:5">
      <c r="A10" s="259"/>
      <c r="B10" s="260"/>
      <c r="C10" s="266" t="s">
        <v>255</v>
      </c>
      <c r="D10" s="266"/>
      <c r="E10" s="263">
        <v>5712600</v>
      </c>
    </row>
    <row r="11" spans="1:5">
      <c r="A11" s="259"/>
      <c r="B11" s="260"/>
      <c r="C11" s="266" t="s">
        <v>256</v>
      </c>
      <c r="D11" s="267"/>
      <c r="E11" s="263">
        <v>23723</v>
      </c>
    </row>
    <row r="12" spans="1:5">
      <c r="A12" s="259"/>
      <c r="B12" s="260"/>
      <c r="C12" s="266" t="s">
        <v>257</v>
      </c>
      <c r="D12" s="267"/>
      <c r="E12" s="263">
        <v>249032</v>
      </c>
    </row>
    <row r="13" spans="1:5">
      <c r="A13" s="259"/>
      <c r="B13" s="260"/>
      <c r="C13" s="266" t="s">
        <v>258</v>
      </c>
      <c r="D13" s="267"/>
      <c r="E13" s="263">
        <v>435961</v>
      </c>
    </row>
    <row r="14" spans="1:5">
      <c r="A14" s="259"/>
      <c r="B14" s="260"/>
      <c r="C14" s="266" t="s">
        <v>259</v>
      </c>
      <c r="D14" s="267"/>
      <c r="E14" s="263">
        <v>9616</v>
      </c>
    </row>
    <row r="15" spans="1:5">
      <c r="A15" s="259"/>
      <c r="B15" s="260"/>
      <c r="C15" s="266" t="s">
        <v>260</v>
      </c>
      <c r="D15" s="267"/>
      <c r="E15" s="263">
        <v>310391</v>
      </c>
    </row>
    <row r="16" spans="1:5">
      <c r="A16" s="259"/>
      <c r="B16" s="260"/>
      <c r="C16" s="268" t="s">
        <v>261</v>
      </c>
      <c r="D16" s="267"/>
      <c r="E16" s="263">
        <v>1286021</v>
      </c>
    </row>
    <row r="17" spans="1:5">
      <c r="A17" s="259"/>
      <c r="B17" s="260"/>
      <c r="C17" s="266" t="s">
        <v>262</v>
      </c>
      <c r="D17" s="267"/>
      <c r="E17" s="263">
        <v>38038</v>
      </c>
    </row>
    <row r="18" spans="1:5">
      <c r="A18" s="259"/>
      <c r="B18" s="260"/>
      <c r="C18" s="264" t="s">
        <v>263</v>
      </c>
      <c r="D18" s="265"/>
      <c r="E18" s="263">
        <v>1386002</v>
      </c>
    </row>
    <row r="19" spans="1:5">
      <c r="A19" s="259"/>
      <c r="B19" s="260"/>
      <c r="C19" s="264" t="s">
        <v>264</v>
      </c>
      <c r="D19" s="265"/>
      <c r="E19" s="263">
        <v>43082</v>
      </c>
    </row>
    <row r="20" spans="1:5">
      <c r="A20" s="259"/>
      <c r="B20" s="260"/>
      <c r="C20" s="264" t="s">
        <v>206</v>
      </c>
      <c r="D20" s="265"/>
      <c r="E20" s="269">
        <v>1533896</v>
      </c>
    </row>
    <row r="21" spans="1:5">
      <c r="A21" s="259"/>
      <c r="B21" s="260"/>
      <c r="C21" s="270"/>
      <c r="D21" s="271"/>
      <c r="E21" s="272"/>
    </row>
    <row r="22" spans="1:5">
      <c r="A22" s="259"/>
      <c r="B22" s="273"/>
      <c r="C22" s="274" t="s">
        <v>134</v>
      </c>
      <c r="D22" s="275"/>
      <c r="E22" s="276">
        <f>SUM(E4:E21)</f>
        <v>65290342</v>
      </c>
    </row>
    <row r="23" spans="1:5" ht="13.5" customHeight="1">
      <c r="A23" s="259"/>
      <c r="B23" s="277"/>
      <c r="C23" s="278" t="s">
        <v>284</v>
      </c>
      <c r="D23" s="279"/>
      <c r="E23" s="280"/>
    </row>
    <row r="24" spans="1:5">
      <c r="A24" s="259"/>
      <c r="B24" s="281" t="s">
        <v>285</v>
      </c>
      <c r="C24" s="282"/>
      <c r="D24" s="283" t="s">
        <v>266</v>
      </c>
      <c r="E24" s="263">
        <v>1985176</v>
      </c>
    </row>
    <row r="25" spans="1:5">
      <c r="A25" s="259"/>
      <c r="B25" s="281"/>
      <c r="C25" s="282"/>
      <c r="D25" s="283" t="s">
        <v>267</v>
      </c>
      <c r="E25" s="263">
        <v>292078</v>
      </c>
    </row>
    <row r="26" spans="1:5">
      <c r="A26" s="259"/>
      <c r="B26" s="260"/>
      <c r="C26" s="282"/>
      <c r="D26" s="283"/>
      <c r="E26" s="263"/>
    </row>
    <row r="27" spans="1:5">
      <c r="A27" s="259"/>
      <c r="B27" s="260"/>
      <c r="C27" s="282"/>
      <c r="D27" s="284"/>
      <c r="E27" s="272"/>
    </row>
    <row r="28" spans="1:5">
      <c r="A28" s="259"/>
      <c r="B28" s="260"/>
      <c r="C28" s="285"/>
      <c r="D28" s="286" t="s">
        <v>268</v>
      </c>
      <c r="E28" s="276">
        <f>SUM(E23:E27)</f>
        <v>2277254</v>
      </c>
    </row>
    <row r="29" spans="1:5" ht="13.5" customHeight="1">
      <c r="A29" s="259"/>
      <c r="B29" s="260"/>
      <c r="C29" s="278" t="s">
        <v>269</v>
      </c>
      <c r="D29" s="279"/>
      <c r="E29" s="280"/>
    </row>
    <row r="30" spans="1:5">
      <c r="A30" s="259"/>
      <c r="B30" s="260"/>
      <c r="C30" s="282"/>
      <c r="D30" s="283" t="s">
        <v>266</v>
      </c>
      <c r="E30" s="263">
        <v>16641957</v>
      </c>
    </row>
    <row r="31" spans="1:5">
      <c r="A31" s="259"/>
      <c r="B31" s="260"/>
      <c r="C31" s="282"/>
      <c r="D31" s="283" t="s">
        <v>267</v>
      </c>
      <c r="E31" s="263">
        <v>5904401</v>
      </c>
    </row>
    <row r="32" spans="1:5">
      <c r="A32" s="259"/>
      <c r="B32" s="260"/>
      <c r="C32" s="282"/>
      <c r="D32" s="283"/>
      <c r="E32" s="263"/>
    </row>
    <row r="33" spans="1:5">
      <c r="A33" s="259"/>
      <c r="B33" s="260"/>
      <c r="C33" s="282"/>
      <c r="D33" s="284"/>
      <c r="E33" s="272"/>
    </row>
    <row r="34" spans="1:5">
      <c r="A34" s="259"/>
      <c r="B34" s="260"/>
      <c r="C34" s="285"/>
      <c r="D34" s="286" t="s">
        <v>268</v>
      </c>
      <c r="E34" s="276">
        <f>SUM(E29:E33)</f>
        <v>22546358</v>
      </c>
    </row>
    <row r="35" spans="1:5">
      <c r="A35" s="259"/>
      <c r="B35" s="273"/>
      <c r="C35" s="274" t="s">
        <v>134</v>
      </c>
      <c r="D35" s="275"/>
      <c r="E35" s="276">
        <f>SUM(E28,E34)</f>
        <v>24823612</v>
      </c>
    </row>
    <row r="36" spans="1:5">
      <c r="A36" s="287"/>
      <c r="B36" s="274" t="s">
        <v>50</v>
      </c>
      <c r="C36" s="288"/>
      <c r="D36" s="275"/>
      <c r="E36" s="276">
        <f>SUM(E22,E35)</f>
        <v>90113954</v>
      </c>
    </row>
    <row r="37" spans="1:5">
      <c r="A37" s="311"/>
      <c r="B37" s="255"/>
      <c r="C37" s="256"/>
      <c r="D37" s="257"/>
      <c r="E37" s="280"/>
    </row>
    <row r="38" spans="1:5">
      <c r="A38" s="259" t="s">
        <v>286</v>
      </c>
      <c r="B38" s="260" t="s">
        <v>249</v>
      </c>
      <c r="C38" s="312" t="s">
        <v>287</v>
      </c>
      <c r="D38" s="313"/>
      <c r="E38" s="263">
        <v>219154</v>
      </c>
    </row>
    <row r="39" spans="1:5">
      <c r="A39" s="259"/>
      <c r="B39" s="260"/>
      <c r="C39" s="312"/>
      <c r="D39" s="313"/>
      <c r="E39" s="263"/>
    </row>
    <row r="40" spans="1:5">
      <c r="A40" s="259"/>
      <c r="B40" s="260"/>
      <c r="C40" s="312"/>
      <c r="D40" s="313"/>
      <c r="E40" s="263"/>
    </row>
    <row r="41" spans="1:5">
      <c r="A41" s="259"/>
      <c r="B41" s="260"/>
      <c r="C41" s="270"/>
      <c r="D41" s="271"/>
      <c r="E41" s="272"/>
    </row>
    <row r="42" spans="1:5">
      <c r="A42" s="259"/>
      <c r="B42" s="273"/>
      <c r="C42" s="274" t="s">
        <v>134</v>
      </c>
      <c r="D42" s="275"/>
      <c r="E42" s="276">
        <f>SUM(E37:E41)</f>
        <v>219154</v>
      </c>
    </row>
    <row r="43" spans="1:5">
      <c r="A43" s="259"/>
      <c r="B43" s="277"/>
      <c r="C43" s="278" t="s">
        <v>288</v>
      </c>
      <c r="D43" s="279"/>
      <c r="E43" s="280"/>
    </row>
    <row r="44" spans="1:5">
      <c r="A44" s="259"/>
      <c r="B44" s="281" t="s">
        <v>265</v>
      </c>
      <c r="C44" s="282"/>
      <c r="D44" s="283"/>
      <c r="E44" s="263"/>
    </row>
    <row r="45" spans="1:5">
      <c r="A45" s="259"/>
      <c r="B45" s="281"/>
      <c r="C45" s="282"/>
      <c r="D45" s="283"/>
      <c r="E45" s="263"/>
    </row>
    <row r="46" spans="1:5">
      <c r="A46" s="259"/>
      <c r="B46" s="260"/>
      <c r="C46" s="282"/>
      <c r="D46" s="283"/>
      <c r="E46" s="263"/>
    </row>
    <row r="47" spans="1:5">
      <c r="A47" s="259"/>
      <c r="B47" s="260"/>
      <c r="C47" s="282"/>
      <c r="D47" s="284"/>
      <c r="E47" s="272"/>
    </row>
    <row r="48" spans="1:5">
      <c r="A48" s="259"/>
      <c r="B48" s="260"/>
      <c r="C48" s="285"/>
      <c r="D48" s="286" t="s">
        <v>268</v>
      </c>
      <c r="E48" s="276">
        <f>SUM(E43:E47)</f>
        <v>0</v>
      </c>
    </row>
    <row r="49" spans="1:5">
      <c r="A49" s="259"/>
      <c r="B49" s="260"/>
      <c r="C49" s="278" t="s">
        <v>269</v>
      </c>
      <c r="D49" s="279"/>
      <c r="E49" s="280"/>
    </row>
    <row r="50" spans="1:5">
      <c r="A50" s="259"/>
      <c r="B50" s="260"/>
      <c r="C50" s="282"/>
      <c r="D50" s="283"/>
      <c r="E50" s="263"/>
    </row>
    <row r="51" spans="1:5">
      <c r="A51" s="259"/>
      <c r="B51" s="260"/>
      <c r="C51" s="282"/>
      <c r="D51" s="283"/>
      <c r="E51" s="263"/>
    </row>
    <row r="52" spans="1:5">
      <c r="A52" s="259"/>
      <c r="B52" s="260"/>
      <c r="C52" s="282"/>
      <c r="D52" s="283"/>
      <c r="E52" s="263"/>
    </row>
    <row r="53" spans="1:5">
      <c r="A53" s="259"/>
      <c r="B53" s="260"/>
      <c r="C53" s="282"/>
      <c r="D53" s="284"/>
      <c r="E53" s="272"/>
    </row>
    <row r="54" spans="1:5">
      <c r="A54" s="259"/>
      <c r="B54" s="260"/>
      <c r="C54" s="285"/>
      <c r="D54" s="286" t="s">
        <v>268</v>
      </c>
      <c r="E54" s="276">
        <f>SUM(E49:E53)</f>
        <v>0</v>
      </c>
    </row>
    <row r="55" spans="1:5">
      <c r="A55" s="259"/>
      <c r="B55" s="273"/>
      <c r="C55" s="274" t="s">
        <v>134</v>
      </c>
      <c r="D55" s="275"/>
      <c r="E55" s="276">
        <f>SUM(E48,E54)</f>
        <v>0</v>
      </c>
    </row>
    <row r="56" spans="1:5">
      <c r="A56" s="287"/>
      <c r="B56" s="274" t="s">
        <v>50</v>
      </c>
      <c r="C56" s="288"/>
      <c r="D56" s="275"/>
      <c r="E56" s="276">
        <f>SUM(E42,E55)</f>
        <v>219154</v>
      </c>
    </row>
    <row r="57" spans="1:5">
      <c r="A57" s="314"/>
      <c r="B57" s="314"/>
      <c r="C57" s="315"/>
      <c r="D57" s="316"/>
      <c r="E57" s="317"/>
    </row>
    <row r="58" spans="1:5">
      <c r="A58" s="259" t="s">
        <v>289</v>
      </c>
      <c r="B58" s="260" t="s">
        <v>249</v>
      </c>
      <c r="C58" s="312" t="s">
        <v>290</v>
      </c>
      <c r="D58" s="313"/>
      <c r="E58" s="263">
        <v>64821</v>
      </c>
    </row>
    <row r="59" spans="1:5">
      <c r="A59" s="259"/>
      <c r="B59" s="260"/>
      <c r="C59" s="312"/>
      <c r="D59" s="313"/>
      <c r="E59" s="263"/>
    </row>
    <row r="60" spans="1:5">
      <c r="A60" s="259"/>
      <c r="B60" s="260"/>
      <c r="C60" s="312"/>
      <c r="D60" s="313"/>
      <c r="E60" s="263"/>
    </row>
    <row r="61" spans="1:5">
      <c r="A61" s="259"/>
      <c r="B61" s="260"/>
      <c r="C61" s="270"/>
      <c r="D61" s="271"/>
      <c r="E61" s="272"/>
    </row>
    <row r="62" spans="1:5">
      <c r="A62" s="259"/>
      <c r="B62" s="273"/>
      <c r="C62" s="274" t="s">
        <v>134</v>
      </c>
      <c r="D62" s="275"/>
      <c r="E62" s="276">
        <f>SUM(E57:E61)</f>
        <v>64821</v>
      </c>
    </row>
    <row r="63" spans="1:5">
      <c r="A63" s="259"/>
      <c r="B63" s="277"/>
      <c r="C63" s="278" t="s">
        <v>288</v>
      </c>
      <c r="D63" s="279"/>
      <c r="E63" s="280"/>
    </row>
    <row r="64" spans="1:5">
      <c r="A64" s="259"/>
      <c r="B64" s="281" t="s">
        <v>291</v>
      </c>
      <c r="C64" s="282"/>
      <c r="D64" s="283"/>
      <c r="E64" s="263"/>
    </row>
    <row r="65" spans="1:5">
      <c r="A65" s="259"/>
      <c r="B65" s="281"/>
      <c r="C65" s="282"/>
      <c r="D65" s="283"/>
      <c r="E65" s="263"/>
    </row>
    <row r="66" spans="1:5">
      <c r="A66" s="259"/>
      <c r="B66" s="260"/>
      <c r="C66" s="282"/>
      <c r="D66" s="283"/>
      <c r="E66" s="263"/>
    </row>
    <row r="67" spans="1:5">
      <c r="A67" s="259"/>
      <c r="B67" s="260"/>
      <c r="C67" s="282"/>
      <c r="D67" s="284"/>
      <c r="E67" s="272"/>
    </row>
    <row r="68" spans="1:5">
      <c r="A68" s="259"/>
      <c r="B68" s="260"/>
      <c r="C68" s="285"/>
      <c r="D68" s="286" t="s">
        <v>268</v>
      </c>
      <c r="E68" s="276">
        <f>SUM(E63:E67)</f>
        <v>0</v>
      </c>
    </row>
    <row r="69" spans="1:5">
      <c r="A69" s="259"/>
      <c r="B69" s="260"/>
      <c r="C69" s="278" t="s">
        <v>269</v>
      </c>
      <c r="D69" s="279"/>
      <c r="E69" s="280"/>
    </row>
    <row r="70" spans="1:5">
      <c r="A70" s="259"/>
      <c r="B70" s="260"/>
      <c r="C70" s="282"/>
      <c r="D70" s="283"/>
      <c r="E70" s="263"/>
    </row>
    <row r="71" spans="1:5">
      <c r="A71" s="259"/>
      <c r="B71" s="260"/>
      <c r="C71" s="282"/>
      <c r="D71" s="283"/>
      <c r="E71" s="263"/>
    </row>
    <row r="72" spans="1:5">
      <c r="A72" s="259"/>
      <c r="B72" s="260"/>
      <c r="C72" s="282"/>
      <c r="D72" s="283"/>
      <c r="E72" s="263"/>
    </row>
    <row r="73" spans="1:5">
      <c r="A73" s="259"/>
      <c r="B73" s="260"/>
      <c r="C73" s="282"/>
      <c r="D73" s="284"/>
      <c r="E73" s="272"/>
    </row>
    <row r="74" spans="1:5">
      <c r="A74" s="259"/>
      <c r="B74" s="260"/>
      <c r="C74" s="285"/>
      <c r="D74" s="286" t="s">
        <v>268</v>
      </c>
      <c r="E74" s="276">
        <f>SUM(E69:E73)</f>
        <v>0</v>
      </c>
    </row>
    <row r="75" spans="1:5">
      <c r="A75" s="259"/>
      <c r="B75" s="273"/>
      <c r="C75" s="274" t="s">
        <v>134</v>
      </c>
      <c r="D75" s="275"/>
      <c r="E75" s="276">
        <f>SUM(E68,E74)</f>
        <v>0</v>
      </c>
    </row>
    <row r="76" spans="1:5">
      <c r="A76" s="287"/>
      <c r="B76" s="274" t="s">
        <v>50</v>
      </c>
      <c r="C76" s="288"/>
      <c r="D76" s="275"/>
      <c r="E76" s="276">
        <f>SUM(E62,E75)</f>
        <v>64821</v>
      </c>
    </row>
    <row r="77" spans="1:5">
      <c r="A77" s="259" t="s">
        <v>292</v>
      </c>
      <c r="B77" s="260" t="s">
        <v>249</v>
      </c>
      <c r="C77" s="312" t="s">
        <v>287</v>
      </c>
      <c r="D77" s="313"/>
      <c r="E77" s="263">
        <v>365059</v>
      </c>
    </row>
    <row r="78" spans="1:5">
      <c r="A78" s="259"/>
      <c r="B78" s="260"/>
      <c r="C78" s="312"/>
      <c r="D78" s="313"/>
      <c r="E78" s="263"/>
    </row>
    <row r="79" spans="1:5">
      <c r="A79" s="259"/>
      <c r="B79" s="260"/>
      <c r="C79" s="312"/>
      <c r="D79" s="313"/>
      <c r="E79" s="263"/>
    </row>
    <row r="80" spans="1:5">
      <c r="A80" s="259"/>
      <c r="B80" s="260"/>
      <c r="C80" s="270"/>
      <c r="D80" s="271"/>
      <c r="E80" s="272"/>
    </row>
    <row r="81" spans="1:5">
      <c r="A81" s="259"/>
      <c r="B81" s="273"/>
      <c r="C81" s="274" t="s">
        <v>134</v>
      </c>
      <c r="D81" s="275"/>
      <c r="E81" s="276">
        <f>SUM(E76:E80)</f>
        <v>429880</v>
      </c>
    </row>
    <row r="82" spans="1:5">
      <c r="A82" s="259"/>
      <c r="B82" s="277"/>
      <c r="C82" s="278" t="s">
        <v>288</v>
      </c>
      <c r="D82" s="279"/>
      <c r="E82" s="280"/>
    </row>
    <row r="83" spans="1:5">
      <c r="A83" s="259"/>
      <c r="B83" s="281" t="s">
        <v>291</v>
      </c>
      <c r="C83" s="282"/>
      <c r="D83" s="283"/>
      <c r="E83" s="263"/>
    </row>
    <row r="84" spans="1:5">
      <c r="A84" s="259"/>
      <c r="B84" s="281"/>
      <c r="C84" s="282"/>
      <c r="D84" s="283"/>
      <c r="E84" s="263"/>
    </row>
    <row r="85" spans="1:5">
      <c r="A85" s="259"/>
      <c r="B85" s="260"/>
      <c r="C85" s="282"/>
      <c r="D85" s="283"/>
      <c r="E85" s="263"/>
    </row>
    <row r="86" spans="1:5">
      <c r="A86" s="259"/>
      <c r="B86" s="260"/>
      <c r="C86" s="282"/>
      <c r="D86" s="284"/>
      <c r="E86" s="272"/>
    </row>
    <row r="87" spans="1:5">
      <c r="A87" s="259"/>
      <c r="B87" s="260"/>
      <c r="C87" s="285"/>
      <c r="D87" s="286" t="s">
        <v>268</v>
      </c>
      <c r="E87" s="276">
        <f>SUM(E82:E86)</f>
        <v>0</v>
      </c>
    </row>
    <row r="88" spans="1:5">
      <c r="A88" s="259"/>
      <c r="B88" s="260"/>
      <c r="C88" s="278" t="s">
        <v>269</v>
      </c>
      <c r="D88" s="279"/>
      <c r="E88" s="318">
        <v>39072</v>
      </c>
    </row>
    <row r="89" spans="1:5">
      <c r="A89" s="259"/>
      <c r="B89" s="260"/>
      <c r="C89" s="282"/>
      <c r="D89" s="283"/>
      <c r="E89" s="263"/>
    </row>
    <row r="90" spans="1:5">
      <c r="A90" s="259"/>
      <c r="B90" s="260"/>
      <c r="C90" s="282"/>
      <c r="D90" s="283"/>
      <c r="E90" s="263"/>
    </row>
    <row r="91" spans="1:5">
      <c r="A91" s="259"/>
      <c r="B91" s="260"/>
      <c r="C91" s="282"/>
      <c r="D91" s="283"/>
      <c r="E91" s="263"/>
    </row>
    <row r="92" spans="1:5">
      <c r="A92" s="259"/>
      <c r="B92" s="260"/>
      <c r="C92" s="282"/>
      <c r="D92" s="284"/>
      <c r="E92" s="272"/>
    </row>
    <row r="93" spans="1:5">
      <c r="A93" s="259"/>
      <c r="B93" s="260"/>
      <c r="C93" s="285"/>
      <c r="D93" s="286" t="s">
        <v>268</v>
      </c>
      <c r="E93" s="276">
        <f>SUM(E88:E92)</f>
        <v>39072</v>
      </c>
    </row>
    <row r="94" spans="1:5">
      <c r="A94" s="259"/>
      <c r="B94" s="273"/>
      <c r="C94" s="274" t="s">
        <v>134</v>
      </c>
      <c r="D94" s="275"/>
      <c r="E94" s="276">
        <f>SUM(E87,E93)</f>
        <v>39072</v>
      </c>
    </row>
    <row r="95" spans="1:5">
      <c r="A95" s="287"/>
      <c r="B95" s="274" t="s">
        <v>50</v>
      </c>
      <c r="C95" s="288"/>
      <c r="D95" s="275"/>
      <c r="E95" s="276">
        <f>SUM(E81,E94)</f>
        <v>468952</v>
      </c>
    </row>
  </sheetData>
  <mergeCells count="54">
    <mergeCell ref="C94:D94"/>
    <mergeCell ref="B95:D95"/>
    <mergeCell ref="A77:A95"/>
    <mergeCell ref="B77:B81"/>
    <mergeCell ref="C77:D77"/>
    <mergeCell ref="C78:D78"/>
    <mergeCell ref="C79:D79"/>
    <mergeCell ref="C80:D80"/>
    <mergeCell ref="C81:D81"/>
    <mergeCell ref="C82:C87"/>
    <mergeCell ref="B83:B94"/>
    <mergeCell ref="C88:C93"/>
    <mergeCell ref="C62:D62"/>
    <mergeCell ref="C63:C68"/>
    <mergeCell ref="B64:B75"/>
    <mergeCell ref="C69:C74"/>
    <mergeCell ref="C75:D75"/>
    <mergeCell ref="B76:D76"/>
    <mergeCell ref="C49:C54"/>
    <mergeCell ref="C55:D55"/>
    <mergeCell ref="B56:D56"/>
    <mergeCell ref="C57:D57"/>
    <mergeCell ref="A58:A76"/>
    <mergeCell ref="B58:B62"/>
    <mergeCell ref="C58:D58"/>
    <mergeCell ref="C59:D59"/>
    <mergeCell ref="C60:D60"/>
    <mergeCell ref="C61:D61"/>
    <mergeCell ref="C37:D37"/>
    <mergeCell ref="A38:A56"/>
    <mergeCell ref="B38:B42"/>
    <mergeCell ref="C38:D38"/>
    <mergeCell ref="C39:D39"/>
    <mergeCell ref="C40:D40"/>
    <mergeCell ref="C41:D41"/>
    <mergeCell ref="C42:D42"/>
    <mergeCell ref="C43:C48"/>
    <mergeCell ref="B44:B55"/>
    <mergeCell ref="C22:D22"/>
    <mergeCell ref="C23:C28"/>
    <mergeCell ref="B24:B35"/>
    <mergeCell ref="C29:C34"/>
    <mergeCell ref="C35:D35"/>
    <mergeCell ref="B36:D36"/>
    <mergeCell ref="A1:E1"/>
    <mergeCell ref="C4:D4"/>
    <mergeCell ref="A5:A36"/>
    <mergeCell ref="B5:B22"/>
    <mergeCell ref="C5:D5"/>
    <mergeCell ref="C6:D6"/>
    <mergeCell ref="C18:D18"/>
    <mergeCell ref="C19:D19"/>
    <mergeCell ref="C20:D20"/>
    <mergeCell ref="C21:D21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C1"/>
    </sheetView>
  </sheetViews>
  <sheetFormatPr defaultRowHeight="13.5"/>
  <cols>
    <col min="1" max="1" width="23.625" customWidth="1"/>
    <col min="2" max="6" width="15.625" customWidth="1"/>
  </cols>
  <sheetData>
    <row r="1" spans="1:6">
      <c r="A1" s="301" t="s">
        <v>276</v>
      </c>
      <c r="B1" s="302"/>
      <c r="C1" s="302"/>
      <c r="D1" s="303" t="s">
        <v>40</v>
      </c>
      <c r="E1" s="303"/>
      <c r="F1" s="303"/>
    </row>
    <row r="2" spans="1:6">
      <c r="A2" s="304" t="s">
        <v>200</v>
      </c>
      <c r="B2" s="304" t="s">
        <v>247</v>
      </c>
      <c r="C2" s="305" t="s">
        <v>277</v>
      </c>
      <c r="D2" s="304"/>
      <c r="E2" s="304"/>
      <c r="F2" s="304"/>
    </row>
    <row r="3" spans="1:6">
      <c r="A3" s="304"/>
      <c r="B3" s="304"/>
      <c r="C3" s="306" t="s">
        <v>278</v>
      </c>
      <c r="D3" s="292" t="s">
        <v>279</v>
      </c>
      <c r="E3" s="292" t="s">
        <v>280</v>
      </c>
      <c r="F3" s="292" t="s">
        <v>86</v>
      </c>
    </row>
    <row r="4" spans="1:6">
      <c r="A4" s="307" t="s">
        <v>281</v>
      </c>
      <c r="B4" s="308">
        <f>IFERROR(SUM(C4:F4),"")</f>
        <v>0</v>
      </c>
      <c r="C4" s="309">
        <v>22546358</v>
      </c>
      <c r="D4" s="310">
        <v>2459543</v>
      </c>
      <c r="E4" s="310">
        <f>I4-F4-D4-C4</f>
        <v>-34790007</v>
      </c>
      <c r="F4" s="310">
        <f>8059464+1180904+232342+311396</f>
        <v>9784106</v>
      </c>
    </row>
    <row r="5" spans="1:6">
      <c r="A5" s="307" t="s">
        <v>282</v>
      </c>
      <c r="B5" s="308">
        <f t="shared" ref="B5:B8" si="0">IFERROR(SUM(C5:F5),"")</f>
        <v>51036111</v>
      </c>
      <c r="C5" s="309">
        <v>2277254</v>
      </c>
      <c r="D5" s="295">
        <f>6544343-D4</f>
        <v>4084800</v>
      </c>
      <c r="E5" s="295">
        <f>51036111-C5-D5-F5</f>
        <v>44585905</v>
      </c>
      <c r="F5" s="295">
        <v>88152</v>
      </c>
    </row>
    <row r="6" spans="1:6">
      <c r="A6" s="307" t="s">
        <v>283</v>
      </c>
      <c r="B6" s="308">
        <f t="shared" si="0"/>
        <v>1873231</v>
      </c>
      <c r="C6" s="309">
        <v>0</v>
      </c>
      <c r="D6" s="295">
        <v>0</v>
      </c>
      <c r="E6" s="295">
        <v>1873231</v>
      </c>
      <c r="F6" s="295">
        <v>0</v>
      </c>
    </row>
    <row r="7" spans="1:6">
      <c r="A7" s="307" t="s">
        <v>206</v>
      </c>
      <c r="B7" s="308">
        <f t="shared" si="0"/>
        <v>0</v>
      </c>
      <c r="C7" s="309">
        <v>0</v>
      </c>
      <c r="D7" s="295">
        <v>0</v>
      </c>
      <c r="E7" s="295">
        <v>0</v>
      </c>
      <c r="F7" s="295">
        <v>0</v>
      </c>
    </row>
    <row r="8" spans="1:6">
      <c r="A8" s="299" t="s">
        <v>50</v>
      </c>
      <c r="B8" s="308">
        <f t="shared" si="0"/>
        <v>52909342</v>
      </c>
      <c r="C8" s="300">
        <f>IFERROR(SUM(C4:C7),"")</f>
        <v>24823612</v>
      </c>
      <c r="D8" s="300">
        <f t="shared" ref="D8:F8" si="1">IFERROR(SUM(D4:D7),"")</f>
        <v>6544343</v>
      </c>
      <c r="E8" s="300">
        <f t="shared" si="1"/>
        <v>11669129</v>
      </c>
      <c r="F8" s="300">
        <f t="shared" si="1"/>
        <v>9872258</v>
      </c>
    </row>
  </sheetData>
  <mergeCells count="5">
    <mergeCell ref="A1:C1"/>
    <mergeCell ref="D1:F1"/>
    <mergeCell ref="A2:A3"/>
    <mergeCell ref="B2:B3"/>
    <mergeCell ref="C2:F2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3.5"/>
  <cols>
    <col min="1" max="1" width="35.625" customWidth="1"/>
    <col min="2" max="2" width="30.625" customWidth="1"/>
  </cols>
  <sheetData>
    <row r="1" spans="1:2">
      <c r="A1" s="33" t="s">
        <v>270</v>
      </c>
      <c r="B1" s="33"/>
    </row>
    <row r="2" spans="1:2">
      <c r="A2" s="289" t="s">
        <v>271</v>
      </c>
      <c r="B2" s="290" t="s">
        <v>272</v>
      </c>
    </row>
    <row r="3" spans="1:2">
      <c r="A3" s="291" t="s">
        <v>82</v>
      </c>
      <c r="B3" s="292" t="s">
        <v>204</v>
      </c>
    </row>
    <row r="4" spans="1:2">
      <c r="A4" s="291"/>
      <c r="B4" s="293"/>
    </row>
    <row r="5" spans="1:2">
      <c r="A5" s="294" t="s">
        <v>273</v>
      </c>
      <c r="B5" s="295">
        <v>2733</v>
      </c>
    </row>
    <row r="6" spans="1:2">
      <c r="A6" s="294" t="s">
        <v>274</v>
      </c>
      <c r="B6" s="296">
        <v>6322404</v>
      </c>
    </row>
    <row r="7" spans="1:2">
      <c r="A7" s="294" t="s">
        <v>275</v>
      </c>
      <c r="B7" s="296">
        <v>0</v>
      </c>
    </row>
    <row r="8" spans="1:2">
      <c r="A8" s="297"/>
      <c r="B8" s="298"/>
    </row>
    <row r="9" spans="1:2">
      <c r="A9" s="299" t="s">
        <v>50</v>
      </c>
      <c r="B9" s="300">
        <f>IFERROR(SUM(B4:B8),"")</f>
        <v>6325137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/>
  </sheetViews>
  <sheetFormatPr defaultColWidth="8.875" defaultRowHeight="13.5"/>
  <cols>
    <col min="1" max="1" width="3.75" style="13" customWidth="1"/>
    <col min="2" max="2" width="16.75" style="13" customWidth="1"/>
    <col min="3" max="18" width="9.5" style="13" customWidth="1"/>
    <col min="19" max="253" width="8.875" style="13"/>
    <col min="254" max="254" width="3.75" style="13" customWidth="1"/>
    <col min="255" max="255" width="16.75" style="13" customWidth="1"/>
    <col min="256" max="273" width="9.5" style="13" customWidth="1"/>
    <col min="274" max="509" width="8.875" style="13"/>
    <col min="510" max="510" width="3.75" style="13" customWidth="1"/>
    <col min="511" max="511" width="16.75" style="13" customWidth="1"/>
    <col min="512" max="529" width="9.5" style="13" customWidth="1"/>
    <col min="530" max="765" width="8.875" style="13"/>
    <col min="766" max="766" width="3.75" style="13" customWidth="1"/>
    <col min="767" max="767" width="16.75" style="13" customWidth="1"/>
    <col min="768" max="785" width="9.5" style="13" customWidth="1"/>
    <col min="786" max="1021" width="8.875" style="13"/>
    <col min="1022" max="1022" width="3.75" style="13" customWidth="1"/>
    <col min="1023" max="1023" width="16.75" style="13" customWidth="1"/>
    <col min="1024" max="1041" width="9.5" style="13" customWidth="1"/>
    <col min="1042" max="1277" width="8.875" style="13"/>
    <col min="1278" max="1278" width="3.75" style="13" customWidth="1"/>
    <col min="1279" max="1279" width="16.75" style="13" customWidth="1"/>
    <col min="1280" max="1297" width="9.5" style="13" customWidth="1"/>
    <col min="1298" max="1533" width="8.875" style="13"/>
    <col min="1534" max="1534" width="3.75" style="13" customWidth="1"/>
    <col min="1535" max="1535" width="16.75" style="13" customWidth="1"/>
    <col min="1536" max="1553" width="9.5" style="13" customWidth="1"/>
    <col min="1554" max="1789" width="8.875" style="13"/>
    <col min="1790" max="1790" width="3.75" style="13" customWidth="1"/>
    <col min="1791" max="1791" width="16.75" style="13" customWidth="1"/>
    <col min="1792" max="1809" width="9.5" style="13" customWidth="1"/>
    <col min="1810" max="2045" width="8.875" style="13"/>
    <col min="2046" max="2046" width="3.75" style="13" customWidth="1"/>
    <col min="2047" max="2047" width="16.75" style="13" customWidth="1"/>
    <col min="2048" max="2065" width="9.5" style="13" customWidth="1"/>
    <col min="2066" max="2301" width="8.875" style="13"/>
    <col min="2302" max="2302" width="3.75" style="13" customWidth="1"/>
    <col min="2303" max="2303" width="16.75" style="13" customWidth="1"/>
    <col min="2304" max="2321" width="9.5" style="13" customWidth="1"/>
    <col min="2322" max="2557" width="8.875" style="13"/>
    <col min="2558" max="2558" width="3.75" style="13" customWidth="1"/>
    <col min="2559" max="2559" width="16.75" style="13" customWidth="1"/>
    <col min="2560" max="2577" width="9.5" style="13" customWidth="1"/>
    <col min="2578" max="2813" width="8.875" style="13"/>
    <col min="2814" max="2814" width="3.75" style="13" customWidth="1"/>
    <col min="2815" max="2815" width="16.75" style="13" customWidth="1"/>
    <col min="2816" max="2833" width="9.5" style="13" customWidth="1"/>
    <col min="2834" max="3069" width="8.875" style="13"/>
    <col min="3070" max="3070" width="3.75" style="13" customWidth="1"/>
    <col min="3071" max="3071" width="16.75" style="13" customWidth="1"/>
    <col min="3072" max="3089" width="9.5" style="13" customWidth="1"/>
    <col min="3090" max="3325" width="8.875" style="13"/>
    <col min="3326" max="3326" width="3.75" style="13" customWidth="1"/>
    <col min="3327" max="3327" width="16.75" style="13" customWidth="1"/>
    <col min="3328" max="3345" width="9.5" style="13" customWidth="1"/>
    <col min="3346" max="3581" width="8.875" style="13"/>
    <col min="3582" max="3582" width="3.75" style="13" customWidth="1"/>
    <col min="3583" max="3583" width="16.75" style="13" customWidth="1"/>
    <col min="3584" max="3601" width="9.5" style="13" customWidth="1"/>
    <col min="3602" max="3837" width="8.875" style="13"/>
    <col min="3838" max="3838" width="3.75" style="13" customWidth="1"/>
    <col min="3839" max="3839" width="16.75" style="13" customWidth="1"/>
    <col min="3840" max="3857" width="9.5" style="13" customWidth="1"/>
    <col min="3858" max="4093" width="8.875" style="13"/>
    <col min="4094" max="4094" width="3.75" style="13" customWidth="1"/>
    <col min="4095" max="4095" width="16.75" style="13" customWidth="1"/>
    <col min="4096" max="4113" width="9.5" style="13" customWidth="1"/>
    <col min="4114" max="4349" width="8.875" style="13"/>
    <col min="4350" max="4350" width="3.75" style="13" customWidth="1"/>
    <col min="4351" max="4351" width="16.75" style="13" customWidth="1"/>
    <col min="4352" max="4369" width="9.5" style="13" customWidth="1"/>
    <col min="4370" max="4605" width="8.875" style="13"/>
    <col min="4606" max="4606" width="3.75" style="13" customWidth="1"/>
    <col min="4607" max="4607" width="16.75" style="13" customWidth="1"/>
    <col min="4608" max="4625" width="9.5" style="13" customWidth="1"/>
    <col min="4626" max="4861" width="8.875" style="13"/>
    <col min="4862" max="4862" width="3.75" style="13" customWidth="1"/>
    <col min="4863" max="4863" width="16.75" style="13" customWidth="1"/>
    <col min="4864" max="4881" width="9.5" style="13" customWidth="1"/>
    <col min="4882" max="5117" width="8.875" style="13"/>
    <col min="5118" max="5118" width="3.75" style="13" customWidth="1"/>
    <col min="5119" max="5119" width="16.75" style="13" customWidth="1"/>
    <col min="5120" max="5137" width="9.5" style="13" customWidth="1"/>
    <col min="5138" max="5373" width="8.875" style="13"/>
    <col min="5374" max="5374" width="3.75" style="13" customWidth="1"/>
    <col min="5375" max="5375" width="16.75" style="13" customWidth="1"/>
    <col min="5376" max="5393" width="9.5" style="13" customWidth="1"/>
    <col min="5394" max="5629" width="8.875" style="13"/>
    <col min="5630" max="5630" width="3.75" style="13" customWidth="1"/>
    <col min="5631" max="5631" width="16.75" style="13" customWidth="1"/>
    <col min="5632" max="5649" width="9.5" style="13" customWidth="1"/>
    <col min="5650" max="5885" width="8.875" style="13"/>
    <col min="5886" max="5886" width="3.75" style="13" customWidth="1"/>
    <col min="5887" max="5887" width="16.75" style="13" customWidth="1"/>
    <col min="5888" max="5905" width="9.5" style="13" customWidth="1"/>
    <col min="5906" max="6141" width="8.875" style="13"/>
    <col min="6142" max="6142" width="3.75" style="13" customWidth="1"/>
    <col min="6143" max="6143" width="16.75" style="13" customWidth="1"/>
    <col min="6144" max="6161" width="9.5" style="13" customWidth="1"/>
    <col min="6162" max="6397" width="8.875" style="13"/>
    <col min="6398" max="6398" width="3.75" style="13" customWidth="1"/>
    <col min="6399" max="6399" width="16.75" style="13" customWidth="1"/>
    <col min="6400" max="6417" width="9.5" style="13" customWidth="1"/>
    <col min="6418" max="6653" width="8.875" style="13"/>
    <col min="6654" max="6654" width="3.75" style="13" customWidth="1"/>
    <col min="6655" max="6655" width="16.75" style="13" customWidth="1"/>
    <col min="6656" max="6673" width="9.5" style="13" customWidth="1"/>
    <col min="6674" max="6909" width="8.875" style="13"/>
    <col min="6910" max="6910" width="3.75" style="13" customWidth="1"/>
    <col min="6911" max="6911" width="16.75" style="13" customWidth="1"/>
    <col min="6912" max="6929" width="9.5" style="13" customWidth="1"/>
    <col min="6930" max="7165" width="8.875" style="13"/>
    <col min="7166" max="7166" width="3.75" style="13" customWidth="1"/>
    <col min="7167" max="7167" width="16.75" style="13" customWidth="1"/>
    <col min="7168" max="7185" width="9.5" style="13" customWidth="1"/>
    <col min="7186" max="7421" width="8.875" style="13"/>
    <col min="7422" max="7422" width="3.75" style="13" customWidth="1"/>
    <col min="7423" max="7423" width="16.75" style="13" customWidth="1"/>
    <col min="7424" max="7441" width="9.5" style="13" customWidth="1"/>
    <col min="7442" max="7677" width="8.875" style="13"/>
    <col min="7678" max="7678" width="3.75" style="13" customWidth="1"/>
    <col min="7679" max="7679" width="16.75" style="13" customWidth="1"/>
    <col min="7680" max="7697" width="9.5" style="13" customWidth="1"/>
    <col min="7698" max="7933" width="8.875" style="13"/>
    <col min="7934" max="7934" width="3.75" style="13" customWidth="1"/>
    <col min="7935" max="7935" width="16.75" style="13" customWidth="1"/>
    <col min="7936" max="7953" width="9.5" style="13" customWidth="1"/>
    <col min="7954" max="8189" width="8.875" style="13"/>
    <col min="8190" max="8190" width="3.75" style="13" customWidth="1"/>
    <col min="8191" max="8191" width="16.75" style="13" customWidth="1"/>
    <col min="8192" max="8209" width="9.5" style="13" customWidth="1"/>
    <col min="8210" max="8445" width="8.875" style="13"/>
    <col min="8446" max="8446" width="3.75" style="13" customWidth="1"/>
    <col min="8447" max="8447" width="16.75" style="13" customWidth="1"/>
    <col min="8448" max="8465" width="9.5" style="13" customWidth="1"/>
    <col min="8466" max="8701" width="8.875" style="13"/>
    <col min="8702" max="8702" width="3.75" style="13" customWidth="1"/>
    <col min="8703" max="8703" width="16.75" style="13" customWidth="1"/>
    <col min="8704" max="8721" width="9.5" style="13" customWidth="1"/>
    <col min="8722" max="8957" width="8.875" style="13"/>
    <col min="8958" max="8958" width="3.75" style="13" customWidth="1"/>
    <col min="8959" max="8959" width="16.75" style="13" customWidth="1"/>
    <col min="8960" max="8977" width="9.5" style="13" customWidth="1"/>
    <col min="8978" max="9213" width="8.875" style="13"/>
    <col min="9214" max="9214" width="3.75" style="13" customWidth="1"/>
    <col min="9215" max="9215" width="16.75" style="13" customWidth="1"/>
    <col min="9216" max="9233" width="9.5" style="13" customWidth="1"/>
    <col min="9234" max="9469" width="8.875" style="13"/>
    <col min="9470" max="9470" width="3.75" style="13" customWidth="1"/>
    <col min="9471" max="9471" width="16.75" style="13" customWidth="1"/>
    <col min="9472" max="9489" width="9.5" style="13" customWidth="1"/>
    <col min="9490" max="9725" width="8.875" style="13"/>
    <col min="9726" max="9726" width="3.75" style="13" customWidth="1"/>
    <col min="9727" max="9727" width="16.75" style="13" customWidth="1"/>
    <col min="9728" max="9745" width="9.5" style="13" customWidth="1"/>
    <col min="9746" max="9981" width="8.875" style="13"/>
    <col min="9982" max="9982" width="3.75" style="13" customWidth="1"/>
    <col min="9983" max="9983" width="16.75" style="13" customWidth="1"/>
    <col min="9984" max="10001" width="9.5" style="13" customWidth="1"/>
    <col min="10002" max="10237" width="8.875" style="13"/>
    <col min="10238" max="10238" width="3.75" style="13" customWidth="1"/>
    <col min="10239" max="10239" width="16.75" style="13" customWidth="1"/>
    <col min="10240" max="10257" width="9.5" style="13" customWidth="1"/>
    <col min="10258" max="10493" width="8.875" style="13"/>
    <col min="10494" max="10494" width="3.75" style="13" customWidth="1"/>
    <col min="10495" max="10495" width="16.75" style="13" customWidth="1"/>
    <col min="10496" max="10513" width="9.5" style="13" customWidth="1"/>
    <col min="10514" max="10749" width="8.875" style="13"/>
    <col min="10750" max="10750" width="3.75" style="13" customWidth="1"/>
    <col min="10751" max="10751" width="16.75" style="13" customWidth="1"/>
    <col min="10752" max="10769" width="9.5" style="13" customWidth="1"/>
    <col min="10770" max="11005" width="8.875" style="13"/>
    <col min="11006" max="11006" width="3.75" style="13" customWidth="1"/>
    <col min="11007" max="11007" width="16.75" style="13" customWidth="1"/>
    <col min="11008" max="11025" width="9.5" style="13" customWidth="1"/>
    <col min="11026" max="11261" width="8.875" style="13"/>
    <col min="11262" max="11262" width="3.75" style="13" customWidth="1"/>
    <col min="11263" max="11263" width="16.75" style="13" customWidth="1"/>
    <col min="11264" max="11281" width="9.5" style="13" customWidth="1"/>
    <col min="11282" max="11517" width="8.875" style="13"/>
    <col min="11518" max="11518" width="3.75" style="13" customWidth="1"/>
    <col min="11519" max="11519" width="16.75" style="13" customWidth="1"/>
    <col min="11520" max="11537" width="9.5" style="13" customWidth="1"/>
    <col min="11538" max="11773" width="8.875" style="13"/>
    <col min="11774" max="11774" width="3.75" style="13" customWidth="1"/>
    <col min="11775" max="11775" width="16.75" style="13" customWidth="1"/>
    <col min="11776" max="11793" width="9.5" style="13" customWidth="1"/>
    <col min="11794" max="12029" width="8.875" style="13"/>
    <col min="12030" max="12030" width="3.75" style="13" customWidth="1"/>
    <col min="12031" max="12031" width="16.75" style="13" customWidth="1"/>
    <col min="12032" max="12049" width="9.5" style="13" customWidth="1"/>
    <col min="12050" max="12285" width="8.875" style="13"/>
    <col min="12286" max="12286" width="3.75" style="13" customWidth="1"/>
    <col min="12287" max="12287" width="16.75" style="13" customWidth="1"/>
    <col min="12288" max="12305" width="9.5" style="13" customWidth="1"/>
    <col min="12306" max="12541" width="8.875" style="13"/>
    <col min="12542" max="12542" width="3.75" style="13" customWidth="1"/>
    <col min="12543" max="12543" width="16.75" style="13" customWidth="1"/>
    <col min="12544" max="12561" width="9.5" style="13" customWidth="1"/>
    <col min="12562" max="12797" width="8.875" style="13"/>
    <col min="12798" max="12798" width="3.75" style="13" customWidth="1"/>
    <col min="12799" max="12799" width="16.75" style="13" customWidth="1"/>
    <col min="12800" max="12817" width="9.5" style="13" customWidth="1"/>
    <col min="12818" max="13053" width="8.875" style="13"/>
    <col min="13054" max="13054" width="3.75" style="13" customWidth="1"/>
    <col min="13055" max="13055" width="16.75" style="13" customWidth="1"/>
    <col min="13056" max="13073" width="9.5" style="13" customWidth="1"/>
    <col min="13074" max="13309" width="8.875" style="13"/>
    <col min="13310" max="13310" width="3.75" style="13" customWidth="1"/>
    <col min="13311" max="13311" width="16.75" style="13" customWidth="1"/>
    <col min="13312" max="13329" width="9.5" style="13" customWidth="1"/>
    <col min="13330" max="13565" width="8.875" style="13"/>
    <col min="13566" max="13566" width="3.75" style="13" customWidth="1"/>
    <col min="13567" max="13567" width="16.75" style="13" customWidth="1"/>
    <col min="13568" max="13585" width="9.5" style="13" customWidth="1"/>
    <col min="13586" max="13821" width="8.875" style="13"/>
    <col min="13822" max="13822" width="3.75" style="13" customWidth="1"/>
    <col min="13823" max="13823" width="16.75" style="13" customWidth="1"/>
    <col min="13824" max="13841" width="9.5" style="13" customWidth="1"/>
    <col min="13842" max="14077" width="8.875" style="13"/>
    <col min="14078" max="14078" width="3.75" style="13" customWidth="1"/>
    <col min="14079" max="14079" width="16.75" style="13" customWidth="1"/>
    <col min="14080" max="14097" width="9.5" style="13" customWidth="1"/>
    <col min="14098" max="14333" width="8.875" style="13"/>
    <col min="14334" max="14334" width="3.75" style="13" customWidth="1"/>
    <col min="14335" max="14335" width="16.75" style="13" customWidth="1"/>
    <col min="14336" max="14353" width="9.5" style="13" customWidth="1"/>
    <col min="14354" max="14589" width="8.875" style="13"/>
    <col min="14590" max="14590" width="3.75" style="13" customWidth="1"/>
    <col min="14591" max="14591" width="16.75" style="13" customWidth="1"/>
    <col min="14592" max="14609" width="9.5" style="13" customWidth="1"/>
    <col min="14610" max="14845" width="8.875" style="13"/>
    <col min="14846" max="14846" width="3.75" style="13" customWidth="1"/>
    <col min="14847" max="14847" width="16.75" style="13" customWidth="1"/>
    <col min="14848" max="14865" width="9.5" style="13" customWidth="1"/>
    <col min="14866" max="15101" width="8.875" style="13"/>
    <col min="15102" max="15102" width="3.75" style="13" customWidth="1"/>
    <col min="15103" max="15103" width="16.75" style="13" customWidth="1"/>
    <col min="15104" max="15121" width="9.5" style="13" customWidth="1"/>
    <col min="15122" max="15357" width="8.875" style="13"/>
    <col min="15358" max="15358" width="3.75" style="13" customWidth="1"/>
    <col min="15359" max="15359" width="16.75" style="13" customWidth="1"/>
    <col min="15360" max="15377" width="9.5" style="13" customWidth="1"/>
    <col min="15378" max="15613" width="8.875" style="13"/>
    <col min="15614" max="15614" width="3.75" style="13" customWidth="1"/>
    <col min="15615" max="15615" width="16.75" style="13" customWidth="1"/>
    <col min="15616" max="15633" width="9.5" style="13" customWidth="1"/>
    <col min="15634" max="15869" width="8.875" style="13"/>
    <col min="15870" max="15870" width="3.75" style="13" customWidth="1"/>
    <col min="15871" max="15871" width="16.75" style="13" customWidth="1"/>
    <col min="15872" max="15889" width="9.5" style="13" customWidth="1"/>
    <col min="15890" max="16125" width="8.875" style="13"/>
    <col min="16126" max="16126" width="3.75" style="13" customWidth="1"/>
    <col min="16127" max="16127" width="16.75" style="13" customWidth="1"/>
    <col min="16128" max="16145" width="9.5" style="13" customWidth="1"/>
    <col min="16146" max="16384" width="8.875" style="13"/>
  </cols>
  <sheetData>
    <row r="1" spans="1:18" ht="17.25">
      <c r="A1" s="8" t="s">
        <v>29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  <c r="O1" s="11"/>
      <c r="P1" s="11"/>
      <c r="Q1" s="11"/>
      <c r="R1" s="12" t="s">
        <v>30</v>
      </c>
    </row>
    <row r="2" spans="1:18">
      <c r="A2" s="16" t="s">
        <v>0</v>
      </c>
      <c r="B2" s="16"/>
      <c r="C2" s="16" t="s">
        <v>31</v>
      </c>
      <c r="D2" s="16"/>
      <c r="E2" s="16" t="s">
        <v>32</v>
      </c>
      <c r="F2" s="16"/>
      <c r="G2" s="16" t="s">
        <v>33</v>
      </c>
      <c r="H2" s="16"/>
      <c r="I2" s="16" t="s">
        <v>34</v>
      </c>
      <c r="J2" s="16"/>
      <c r="K2" s="16" t="s">
        <v>35</v>
      </c>
      <c r="L2" s="16"/>
      <c r="M2" s="16" t="s">
        <v>36</v>
      </c>
      <c r="N2" s="16"/>
      <c r="O2" s="16" t="s">
        <v>37</v>
      </c>
      <c r="P2" s="16"/>
      <c r="Q2" s="16" t="s">
        <v>22</v>
      </c>
      <c r="R2" s="16"/>
    </row>
    <row r="3" spans="1:18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>
      <c r="A4" s="30" t="s">
        <v>8</v>
      </c>
      <c r="B4" s="31"/>
      <c r="C4" s="18">
        <v>967090</v>
      </c>
      <c r="D4" s="19"/>
      <c r="E4" s="18">
        <v>133117806</v>
      </c>
      <c r="F4" s="19"/>
      <c r="G4" s="18">
        <v>17955335</v>
      </c>
      <c r="H4" s="19"/>
      <c r="I4" s="18">
        <v>28923703</v>
      </c>
      <c r="J4" s="19"/>
      <c r="K4" s="18">
        <v>1637663</v>
      </c>
      <c r="L4" s="19"/>
      <c r="M4" s="18">
        <v>1126757</v>
      </c>
      <c r="N4" s="19"/>
      <c r="O4" s="18">
        <v>62417286</v>
      </c>
      <c r="P4" s="19"/>
      <c r="Q4" s="18">
        <v>246145640</v>
      </c>
      <c r="R4" s="19"/>
    </row>
    <row r="5" spans="1:18">
      <c r="A5" s="21" t="s">
        <v>20</v>
      </c>
      <c r="B5" s="21"/>
      <c r="C5" s="18">
        <v>916451</v>
      </c>
      <c r="D5" s="19"/>
      <c r="E5" s="18">
        <v>105047927</v>
      </c>
      <c r="F5" s="19"/>
      <c r="G5" s="18">
        <v>9981166</v>
      </c>
      <c r="H5" s="19"/>
      <c r="I5" s="18">
        <v>8296984</v>
      </c>
      <c r="J5" s="19"/>
      <c r="K5" s="18">
        <v>926034</v>
      </c>
      <c r="L5" s="19"/>
      <c r="M5" s="18">
        <v>418612</v>
      </c>
      <c r="N5" s="19"/>
      <c r="O5" s="18">
        <v>44305107</v>
      </c>
      <c r="P5" s="19"/>
      <c r="Q5" s="18">
        <v>169892281</v>
      </c>
      <c r="R5" s="19"/>
    </row>
    <row r="6" spans="1:18">
      <c r="A6" s="21" t="s">
        <v>11</v>
      </c>
      <c r="B6" s="21"/>
      <c r="C6" s="18" t="s">
        <v>10</v>
      </c>
      <c r="D6" s="19"/>
      <c r="E6" s="18" t="s">
        <v>10</v>
      </c>
      <c r="F6" s="19"/>
      <c r="G6" s="18" t="s">
        <v>10</v>
      </c>
      <c r="H6" s="19"/>
      <c r="I6" s="18" t="s">
        <v>10</v>
      </c>
      <c r="J6" s="19"/>
      <c r="K6" s="18" t="s">
        <v>10</v>
      </c>
      <c r="L6" s="19"/>
      <c r="M6" s="18" t="s">
        <v>10</v>
      </c>
      <c r="N6" s="19"/>
      <c r="O6" s="18" t="s">
        <v>10</v>
      </c>
      <c r="P6" s="19"/>
      <c r="Q6" s="18" t="s">
        <v>10</v>
      </c>
      <c r="R6" s="19"/>
    </row>
    <row r="7" spans="1:18">
      <c r="A7" s="17" t="s">
        <v>12</v>
      </c>
      <c r="B7" s="17"/>
      <c r="C7" s="18">
        <v>50639</v>
      </c>
      <c r="D7" s="19"/>
      <c r="E7" s="18">
        <v>27144809</v>
      </c>
      <c r="F7" s="19"/>
      <c r="G7" s="18">
        <v>7840494</v>
      </c>
      <c r="H7" s="19"/>
      <c r="I7" s="18">
        <v>12599295</v>
      </c>
      <c r="J7" s="19"/>
      <c r="K7" s="18">
        <v>669955</v>
      </c>
      <c r="L7" s="19"/>
      <c r="M7" s="18">
        <v>150191</v>
      </c>
      <c r="N7" s="19"/>
      <c r="O7" s="18">
        <v>18076751</v>
      </c>
      <c r="P7" s="19"/>
      <c r="Q7" s="18">
        <v>66532134</v>
      </c>
      <c r="R7" s="19"/>
    </row>
    <row r="8" spans="1:18">
      <c r="A8" s="21" t="s">
        <v>13</v>
      </c>
      <c r="B8" s="21"/>
      <c r="C8" s="18">
        <v>0</v>
      </c>
      <c r="D8" s="19"/>
      <c r="E8" s="18">
        <v>223997</v>
      </c>
      <c r="F8" s="19"/>
      <c r="G8" s="18">
        <v>133675</v>
      </c>
      <c r="H8" s="19"/>
      <c r="I8" s="18">
        <v>6642087</v>
      </c>
      <c r="J8" s="19"/>
      <c r="K8" s="18">
        <v>41673</v>
      </c>
      <c r="L8" s="19"/>
      <c r="M8" s="18">
        <v>557954</v>
      </c>
      <c r="N8" s="19"/>
      <c r="O8" s="18">
        <v>32836</v>
      </c>
      <c r="P8" s="19"/>
      <c r="Q8" s="18">
        <v>7632222</v>
      </c>
      <c r="R8" s="19"/>
    </row>
    <row r="9" spans="1:18">
      <c r="A9" s="21" t="s">
        <v>14</v>
      </c>
      <c r="B9" s="21"/>
      <c r="C9" s="18" t="s">
        <v>10</v>
      </c>
      <c r="D9" s="19"/>
      <c r="E9" s="18" t="s">
        <v>10</v>
      </c>
      <c r="F9" s="19"/>
      <c r="G9" s="18" t="s">
        <v>10</v>
      </c>
      <c r="H9" s="19"/>
      <c r="I9" s="18" t="s">
        <v>10</v>
      </c>
      <c r="J9" s="19"/>
      <c r="K9" s="18" t="s">
        <v>10</v>
      </c>
      <c r="L9" s="19"/>
      <c r="M9" s="18" t="s">
        <v>10</v>
      </c>
      <c r="N9" s="19"/>
      <c r="O9" s="18" t="s">
        <v>10</v>
      </c>
      <c r="P9" s="19"/>
      <c r="Q9" s="18" t="s">
        <v>10</v>
      </c>
      <c r="R9" s="19"/>
    </row>
    <row r="10" spans="1:18">
      <c r="A10" s="17" t="s">
        <v>15</v>
      </c>
      <c r="B10" s="17"/>
      <c r="C10" s="18" t="s">
        <v>10</v>
      </c>
      <c r="D10" s="19"/>
      <c r="E10" s="18" t="s">
        <v>10</v>
      </c>
      <c r="F10" s="19"/>
      <c r="G10" s="18" t="s">
        <v>10</v>
      </c>
      <c r="H10" s="19"/>
      <c r="I10" s="18" t="s">
        <v>10</v>
      </c>
      <c r="J10" s="19"/>
      <c r="K10" s="18" t="s">
        <v>10</v>
      </c>
      <c r="L10" s="19"/>
      <c r="M10" s="18" t="s">
        <v>10</v>
      </c>
      <c r="N10" s="19"/>
      <c r="O10" s="18" t="s">
        <v>10</v>
      </c>
      <c r="P10" s="19"/>
      <c r="Q10" s="18" t="s">
        <v>10</v>
      </c>
      <c r="R10" s="19"/>
    </row>
    <row r="11" spans="1:18">
      <c r="A11" s="21" t="s">
        <v>16</v>
      </c>
      <c r="B11" s="21"/>
      <c r="C11" s="18" t="s">
        <v>10</v>
      </c>
      <c r="D11" s="19"/>
      <c r="E11" s="18" t="s">
        <v>10</v>
      </c>
      <c r="F11" s="19"/>
      <c r="G11" s="18" t="s">
        <v>10</v>
      </c>
      <c r="H11" s="19"/>
      <c r="I11" s="18" t="s">
        <v>10</v>
      </c>
      <c r="J11" s="19"/>
      <c r="K11" s="18" t="s">
        <v>10</v>
      </c>
      <c r="L11" s="19"/>
      <c r="M11" s="18" t="s">
        <v>10</v>
      </c>
      <c r="N11" s="19"/>
      <c r="O11" s="18" t="s">
        <v>10</v>
      </c>
      <c r="P11" s="19"/>
      <c r="Q11" s="18" t="s">
        <v>10</v>
      </c>
      <c r="R11" s="19"/>
    </row>
    <row r="12" spans="1:18">
      <c r="A12" s="21" t="s">
        <v>17</v>
      </c>
      <c r="B12" s="21"/>
      <c r="C12" s="18" t="s">
        <v>10</v>
      </c>
      <c r="D12" s="19"/>
      <c r="E12" s="18" t="s">
        <v>10</v>
      </c>
      <c r="F12" s="19"/>
      <c r="G12" s="18" t="s">
        <v>10</v>
      </c>
      <c r="H12" s="19"/>
      <c r="I12" s="18" t="s">
        <v>10</v>
      </c>
      <c r="J12" s="19"/>
      <c r="K12" s="18" t="s">
        <v>10</v>
      </c>
      <c r="L12" s="19"/>
      <c r="M12" s="18" t="s">
        <v>10</v>
      </c>
      <c r="N12" s="19"/>
      <c r="O12" s="18" t="s">
        <v>10</v>
      </c>
      <c r="P12" s="19"/>
      <c r="Q12" s="18" t="s">
        <v>10</v>
      </c>
      <c r="R12" s="19"/>
    </row>
    <row r="13" spans="1:18">
      <c r="A13" s="21" t="s">
        <v>18</v>
      </c>
      <c r="B13" s="21"/>
      <c r="C13" s="18" t="s">
        <v>10</v>
      </c>
      <c r="D13" s="19"/>
      <c r="E13" s="18">
        <v>701074</v>
      </c>
      <c r="F13" s="19"/>
      <c r="G13" s="18">
        <v>0</v>
      </c>
      <c r="H13" s="19"/>
      <c r="I13" s="18">
        <v>1385338</v>
      </c>
      <c r="J13" s="19"/>
      <c r="K13" s="18" t="s">
        <v>10</v>
      </c>
      <c r="L13" s="19"/>
      <c r="M13" s="18" t="s">
        <v>10</v>
      </c>
      <c r="N13" s="19"/>
      <c r="O13" s="18">
        <v>2592</v>
      </c>
      <c r="P13" s="19"/>
      <c r="Q13" s="18">
        <v>2089003</v>
      </c>
      <c r="R13" s="19"/>
    </row>
    <row r="14" spans="1:18">
      <c r="A14" s="28" t="s">
        <v>19</v>
      </c>
      <c r="B14" s="29"/>
      <c r="C14" s="18">
        <v>174179050</v>
      </c>
      <c r="D14" s="19"/>
      <c r="E14" s="18">
        <v>6498</v>
      </c>
      <c r="F14" s="19"/>
      <c r="G14" s="18" t="s">
        <v>10</v>
      </c>
      <c r="H14" s="19"/>
      <c r="I14" s="18" t="s">
        <v>10</v>
      </c>
      <c r="J14" s="19"/>
      <c r="K14" s="18">
        <v>37597</v>
      </c>
      <c r="L14" s="19"/>
      <c r="M14" s="18" t="s">
        <v>10</v>
      </c>
      <c r="N14" s="19"/>
      <c r="O14" s="18" t="s">
        <v>10</v>
      </c>
      <c r="P14" s="19"/>
      <c r="Q14" s="18">
        <v>174223145</v>
      </c>
      <c r="R14" s="19"/>
    </row>
    <row r="15" spans="1:18">
      <c r="A15" s="21" t="s">
        <v>20</v>
      </c>
      <c r="B15" s="21"/>
      <c r="C15" s="18">
        <v>83066699</v>
      </c>
      <c r="D15" s="19"/>
      <c r="E15" s="18" t="s">
        <v>10</v>
      </c>
      <c r="F15" s="19"/>
      <c r="G15" s="18" t="s">
        <v>10</v>
      </c>
      <c r="H15" s="19"/>
      <c r="I15" s="18" t="s">
        <v>10</v>
      </c>
      <c r="J15" s="19"/>
      <c r="K15" s="18" t="s">
        <v>10</v>
      </c>
      <c r="L15" s="19"/>
      <c r="M15" s="18" t="s">
        <v>10</v>
      </c>
      <c r="N15" s="19"/>
      <c r="O15" s="18" t="s">
        <v>10</v>
      </c>
      <c r="P15" s="19"/>
      <c r="Q15" s="18">
        <v>83066699</v>
      </c>
      <c r="R15" s="19"/>
    </row>
    <row r="16" spans="1:18">
      <c r="A16" s="21" t="s">
        <v>12</v>
      </c>
      <c r="B16" s="21"/>
      <c r="C16" s="18">
        <v>12409</v>
      </c>
      <c r="D16" s="19"/>
      <c r="E16" s="18" t="s">
        <v>10</v>
      </c>
      <c r="F16" s="19"/>
      <c r="G16" s="18" t="s">
        <v>10</v>
      </c>
      <c r="H16" s="19"/>
      <c r="I16" s="18" t="s">
        <v>10</v>
      </c>
      <c r="J16" s="19"/>
      <c r="K16" s="18" t="s">
        <v>10</v>
      </c>
      <c r="L16" s="19"/>
      <c r="M16" s="18" t="s">
        <v>10</v>
      </c>
      <c r="N16" s="19"/>
      <c r="O16" s="18" t="s">
        <v>10</v>
      </c>
      <c r="P16" s="19"/>
      <c r="Q16" s="18">
        <v>12409</v>
      </c>
      <c r="R16" s="19"/>
    </row>
    <row r="17" spans="1:18">
      <c r="A17" s="17" t="s">
        <v>13</v>
      </c>
      <c r="B17" s="17"/>
      <c r="C17" s="18">
        <v>90674869</v>
      </c>
      <c r="D17" s="19"/>
      <c r="E17" s="18">
        <v>6498</v>
      </c>
      <c r="F17" s="19"/>
      <c r="G17" s="18" t="s">
        <v>10</v>
      </c>
      <c r="H17" s="19"/>
      <c r="I17" s="18" t="s">
        <v>10</v>
      </c>
      <c r="J17" s="19"/>
      <c r="K17" s="18">
        <v>37597</v>
      </c>
      <c r="L17" s="19"/>
      <c r="M17" s="18" t="s">
        <v>10</v>
      </c>
      <c r="N17" s="19"/>
      <c r="O17" s="18" t="s">
        <v>10</v>
      </c>
      <c r="P17" s="19"/>
      <c r="Q17" s="18">
        <v>90718963</v>
      </c>
      <c r="R17" s="19"/>
    </row>
    <row r="18" spans="1:18">
      <c r="A18" s="21" t="s">
        <v>17</v>
      </c>
      <c r="B18" s="21"/>
      <c r="C18" s="18" t="s">
        <v>10</v>
      </c>
      <c r="D18" s="19"/>
      <c r="E18" s="18" t="s">
        <v>10</v>
      </c>
      <c r="F18" s="19"/>
      <c r="G18" s="18" t="s">
        <v>10</v>
      </c>
      <c r="H18" s="19"/>
      <c r="I18" s="18" t="s">
        <v>10</v>
      </c>
      <c r="J18" s="19"/>
      <c r="K18" s="18" t="s">
        <v>10</v>
      </c>
      <c r="L18" s="19"/>
      <c r="M18" s="18" t="s">
        <v>10</v>
      </c>
      <c r="N18" s="19"/>
      <c r="O18" s="18" t="s">
        <v>10</v>
      </c>
      <c r="P18" s="19"/>
      <c r="Q18" s="18" t="s">
        <v>10</v>
      </c>
      <c r="R18" s="19"/>
    </row>
    <row r="19" spans="1:18">
      <c r="A19" s="17" t="s">
        <v>18</v>
      </c>
      <c r="B19" s="17"/>
      <c r="C19" s="18">
        <v>425074</v>
      </c>
      <c r="D19" s="19"/>
      <c r="E19" s="18" t="s">
        <v>10</v>
      </c>
      <c r="F19" s="19"/>
      <c r="G19" s="18" t="s">
        <v>10</v>
      </c>
      <c r="H19" s="19"/>
      <c r="I19" s="18" t="s">
        <v>10</v>
      </c>
      <c r="J19" s="19"/>
      <c r="K19" s="18" t="s">
        <v>10</v>
      </c>
      <c r="L19" s="19"/>
      <c r="M19" s="18" t="s">
        <v>10</v>
      </c>
      <c r="N19" s="19"/>
      <c r="O19" s="18" t="s">
        <v>10</v>
      </c>
      <c r="P19" s="19"/>
      <c r="Q19" s="18">
        <v>425074</v>
      </c>
      <c r="R19" s="19"/>
    </row>
    <row r="20" spans="1:18">
      <c r="A20" s="26" t="s">
        <v>21</v>
      </c>
      <c r="B20" s="27"/>
      <c r="C20" s="18">
        <v>6286</v>
      </c>
      <c r="D20" s="19"/>
      <c r="E20" s="18">
        <v>563055</v>
      </c>
      <c r="F20" s="19"/>
      <c r="G20" s="18">
        <v>90159</v>
      </c>
      <c r="H20" s="19"/>
      <c r="I20" s="18">
        <v>158519</v>
      </c>
      <c r="J20" s="19"/>
      <c r="K20" s="18">
        <v>594</v>
      </c>
      <c r="L20" s="19"/>
      <c r="M20" s="18">
        <v>25628</v>
      </c>
      <c r="N20" s="19"/>
      <c r="O20" s="18">
        <v>310833</v>
      </c>
      <c r="P20" s="19"/>
      <c r="Q20" s="18">
        <v>1155074</v>
      </c>
      <c r="R20" s="19"/>
    </row>
    <row r="21" spans="1:18" ht="13.5" customHeight="1">
      <c r="A21" s="25" t="s">
        <v>22</v>
      </c>
      <c r="B21" s="25"/>
      <c r="C21" s="18">
        <v>175152427</v>
      </c>
      <c r="D21" s="19"/>
      <c r="E21" s="18">
        <v>133687359</v>
      </c>
      <c r="F21" s="19"/>
      <c r="G21" s="18">
        <v>18045494</v>
      </c>
      <c r="H21" s="19"/>
      <c r="I21" s="18">
        <v>29082222</v>
      </c>
      <c r="J21" s="19"/>
      <c r="K21" s="18">
        <v>1675854</v>
      </c>
      <c r="L21" s="19"/>
      <c r="M21" s="18">
        <v>1152385</v>
      </c>
      <c r="N21" s="19"/>
      <c r="O21" s="18">
        <v>62728119</v>
      </c>
      <c r="P21" s="19"/>
      <c r="Q21" s="18">
        <v>421523860</v>
      </c>
      <c r="R21" s="19"/>
    </row>
    <row r="22" spans="1:18">
      <c r="C22" s="14" t="s">
        <v>28</v>
      </c>
    </row>
    <row r="23" spans="1:18" ht="13.5" customHeight="1"/>
    <row r="24" spans="1:18" ht="13.5" customHeight="1"/>
    <row r="25" spans="1:18" ht="13.5" customHeight="1"/>
    <row r="26" spans="1:18" ht="13.5" customHeight="1"/>
  </sheetData>
  <mergeCells count="171">
    <mergeCell ref="M2:N3"/>
    <mergeCell ref="O2:P3"/>
    <mergeCell ref="Q2:R3"/>
    <mergeCell ref="A4:B4"/>
    <mergeCell ref="C4:D4"/>
    <mergeCell ref="E4:F4"/>
    <mergeCell ref="G4:H4"/>
    <mergeCell ref="I4:J4"/>
    <mergeCell ref="K4:L4"/>
    <mergeCell ref="M4:N4"/>
    <mergeCell ref="A2:B3"/>
    <mergeCell ref="C2:D3"/>
    <mergeCell ref="E2:F3"/>
    <mergeCell ref="G2:H3"/>
    <mergeCell ref="I2:J3"/>
    <mergeCell ref="K2:L3"/>
    <mergeCell ref="O4:P4"/>
    <mergeCell ref="Q4:R4"/>
    <mergeCell ref="A5:B5"/>
    <mergeCell ref="C5:D5"/>
    <mergeCell ref="E5:F5"/>
    <mergeCell ref="G5:H5"/>
    <mergeCell ref="I5:J5"/>
    <mergeCell ref="K5:L5"/>
    <mergeCell ref="M5:N5"/>
    <mergeCell ref="O5:P5"/>
    <mergeCell ref="Q5:R5"/>
    <mergeCell ref="A6:B6"/>
    <mergeCell ref="C6:D6"/>
    <mergeCell ref="E6:F6"/>
    <mergeCell ref="G6:H6"/>
    <mergeCell ref="I6:J6"/>
    <mergeCell ref="K6:L6"/>
    <mergeCell ref="M6:N6"/>
    <mergeCell ref="O6:P6"/>
    <mergeCell ref="Q6:R6"/>
    <mergeCell ref="M7:N7"/>
    <mergeCell ref="O7:P7"/>
    <mergeCell ref="Q7:R7"/>
    <mergeCell ref="A8:B8"/>
    <mergeCell ref="C8:D8"/>
    <mergeCell ref="E8:F8"/>
    <mergeCell ref="G8:H8"/>
    <mergeCell ref="I8:J8"/>
    <mergeCell ref="K8:L8"/>
    <mergeCell ref="M8:N8"/>
    <mergeCell ref="A7:B7"/>
    <mergeCell ref="C7:D7"/>
    <mergeCell ref="E7:F7"/>
    <mergeCell ref="G7:H7"/>
    <mergeCell ref="I7:J7"/>
    <mergeCell ref="K7:L7"/>
    <mergeCell ref="O8:P8"/>
    <mergeCell ref="Q8:R8"/>
    <mergeCell ref="A9:B9"/>
    <mergeCell ref="C9:D9"/>
    <mergeCell ref="E9:F9"/>
    <mergeCell ref="G9:H9"/>
    <mergeCell ref="I9:J9"/>
    <mergeCell ref="K9:L9"/>
    <mergeCell ref="M9:N9"/>
    <mergeCell ref="O9:P9"/>
    <mergeCell ref="Q9:R9"/>
    <mergeCell ref="A10:B10"/>
    <mergeCell ref="C10:D10"/>
    <mergeCell ref="E10:F10"/>
    <mergeCell ref="G10:H10"/>
    <mergeCell ref="I10:J10"/>
    <mergeCell ref="K10:L10"/>
    <mergeCell ref="M10:N10"/>
    <mergeCell ref="O10:P10"/>
    <mergeCell ref="Q10:R10"/>
    <mergeCell ref="M11:N11"/>
    <mergeCell ref="O11:P11"/>
    <mergeCell ref="Q11:R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O12:P12"/>
    <mergeCell ref="Q12:R12"/>
    <mergeCell ref="A13:B13"/>
    <mergeCell ref="C13:D13"/>
    <mergeCell ref="E13:F13"/>
    <mergeCell ref="G13:H13"/>
    <mergeCell ref="I13:J13"/>
    <mergeCell ref="K13:L13"/>
    <mergeCell ref="M13:N13"/>
    <mergeCell ref="O13:P13"/>
    <mergeCell ref="Q13:R13"/>
    <mergeCell ref="A14:B14"/>
    <mergeCell ref="C14:D14"/>
    <mergeCell ref="E14:F14"/>
    <mergeCell ref="G14:H14"/>
    <mergeCell ref="I14:J14"/>
    <mergeCell ref="K14:L14"/>
    <mergeCell ref="M14:N14"/>
    <mergeCell ref="O14:P14"/>
    <mergeCell ref="Q14:R14"/>
    <mergeCell ref="M15:N15"/>
    <mergeCell ref="O15:P15"/>
    <mergeCell ref="Q15:R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O16:P16"/>
    <mergeCell ref="Q16:R16"/>
    <mergeCell ref="A17:B17"/>
    <mergeCell ref="C17:D17"/>
    <mergeCell ref="E17:F17"/>
    <mergeCell ref="G17:H17"/>
    <mergeCell ref="I17:J17"/>
    <mergeCell ref="K17:L17"/>
    <mergeCell ref="M17:N17"/>
    <mergeCell ref="O17:P17"/>
    <mergeCell ref="Q17:R17"/>
    <mergeCell ref="A18:B18"/>
    <mergeCell ref="C18:D18"/>
    <mergeCell ref="E18:F18"/>
    <mergeCell ref="G18:H18"/>
    <mergeCell ref="I18:J18"/>
    <mergeCell ref="K18:L18"/>
    <mergeCell ref="M18:N18"/>
    <mergeCell ref="O18:P18"/>
    <mergeCell ref="Q18:R18"/>
    <mergeCell ref="M19:N19"/>
    <mergeCell ref="O19:P19"/>
    <mergeCell ref="Q19:R19"/>
    <mergeCell ref="A20:B20"/>
    <mergeCell ref="C20:D20"/>
    <mergeCell ref="E20:F20"/>
    <mergeCell ref="G20:H20"/>
    <mergeCell ref="I20:J20"/>
    <mergeCell ref="K20:L20"/>
    <mergeCell ref="M20:N20"/>
    <mergeCell ref="A19:B19"/>
    <mergeCell ref="C19:D19"/>
    <mergeCell ref="E19:F19"/>
    <mergeCell ref="G19:H19"/>
    <mergeCell ref="I19:J19"/>
    <mergeCell ref="K19:L19"/>
    <mergeCell ref="Q21:R21"/>
    <mergeCell ref="O20:P20"/>
    <mergeCell ref="Q20:R20"/>
    <mergeCell ref="A21:B21"/>
    <mergeCell ref="C21:D21"/>
    <mergeCell ref="E21:F21"/>
    <mergeCell ref="G21:H21"/>
    <mergeCell ref="I21:J21"/>
    <mergeCell ref="K21:L21"/>
    <mergeCell ref="M21:N21"/>
    <mergeCell ref="O21:P2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/>
  </sheetViews>
  <sheetFormatPr defaultRowHeight="13.5"/>
  <cols>
    <col min="1" max="1" width="20.5" customWidth="1"/>
    <col min="2" max="2" width="17.5" customWidth="1"/>
    <col min="3" max="7" width="15.75" customWidth="1"/>
    <col min="8" max="8" width="16.75" customWidth="1"/>
    <col min="9" max="9" width="15.75" customWidth="1"/>
    <col min="10" max="10" width="16.75" customWidth="1"/>
    <col min="11" max="11" width="16.625" customWidth="1"/>
    <col min="12" max="12" width="1.25" customWidth="1"/>
  </cols>
  <sheetData>
    <row r="1" spans="1:12" ht="17.25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14.25">
      <c r="A2" s="35" t="s">
        <v>39</v>
      </c>
      <c r="B2" s="34"/>
      <c r="C2" s="34"/>
      <c r="D2" s="34"/>
      <c r="E2" s="34"/>
      <c r="F2" s="34"/>
      <c r="G2" s="34"/>
      <c r="H2" s="36" t="s">
        <v>40</v>
      </c>
      <c r="I2" s="34"/>
      <c r="J2" s="34"/>
      <c r="K2" s="34"/>
      <c r="L2" s="34"/>
    </row>
    <row r="3" spans="1:12" ht="36">
      <c r="A3" s="38" t="s">
        <v>41</v>
      </c>
      <c r="B3" s="39" t="s">
        <v>42</v>
      </c>
      <c r="C3" s="39" t="s">
        <v>43</v>
      </c>
      <c r="D3" s="39" t="s">
        <v>44</v>
      </c>
      <c r="E3" s="39" t="s">
        <v>45</v>
      </c>
      <c r="F3" s="39" t="s">
        <v>46</v>
      </c>
      <c r="G3" s="39" t="s">
        <v>47</v>
      </c>
      <c r="H3" s="39" t="s">
        <v>48</v>
      </c>
      <c r="I3" s="40"/>
      <c r="J3" s="37"/>
      <c r="K3" s="37"/>
      <c r="L3" s="37"/>
    </row>
    <row r="4" spans="1:12">
      <c r="A4" s="41"/>
      <c r="B4" s="42"/>
      <c r="C4" s="42"/>
      <c r="D4" s="43"/>
      <c r="E4" s="42"/>
      <c r="F4" s="43"/>
      <c r="G4" s="43"/>
      <c r="H4" s="42"/>
      <c r="I4" s="40"/>
      <c r="J4" s="37"/>
      <c r="K4" s="37"/>
      <c r="L4" s="37"/>
    </row>
    <row r="5" spans="1:12">
      <c r="A5" s="44" t="s">
        <v>49</v>
      </c>
      <c r="B5" s="45"/>
      <c r="C5" s="45"/>
      <c r="D5" s="46">
        <f>IFERROR(B5*C5,"")</f>
        <v>0</v>
      </c>
      <c r="E5" s="45"/>
      <c r="F5" s="46">
        <f t="shared" ref="F5" si="0">IFERROR(B5*E5,"")</f>
        <v>0</v>
      </c>
      <c r="G5" s="46">
        <f t="shared" ref="G5:G7" si="1">IFERROR(D5-F5,"")</f>
        <v>0</v>
      </c>
      <c r="H5" s="45"/>
      <c r="I5" s="37"/>
      <c r="J5" s="37"/>
      <c r="K5" s="37"/>
      <c r="L5" s="37"/>
    </row>
    <row r="6" spans="1:12">
      <c r="A6" s="47"/>
      <c r="B6" s="48"/>
      <c r="C6" s="48"/>
      <c r="D6" s="46"/>
      <c r="E6" s="48"/>
      <c r="F6" s="46"/>
      <c r="G6" s="46">
        <f t="shared" si="1"/>
        <v>0</v>
      </c>
      <c r="H6" s="48"/>
      <c r="I6" s="37"/>
      <c r="J6" s="37"/>
      <c r="K6" s="37"/>
      <c r="L6" s="37"/>
    </row>
    <row r="7" spans="1:12">
      <c r="A7" s="38" t="s">
        <v>50</v>
      </c>
      <c r="B7" s="46">
        <f>IFERROR(SUM(B4:B6),"")</f>
        <v>0</v>
      </c>
      <c r="C7" s="46">
        <f>IFERROR(SUM(C4:C6),"")</f>
        <v>0</v>
      </c>
      <c r="D7" s="46">
        <f>IFERROR(SUM(D4:D6),"")</f>
        <v>0</v>
      </c>
      <c r="E7" s="46">
        <f>IFERROR(SUM(E4:E6),"")</f>
        <v>0</v>
      </c>
      <c r="F7" s="46">
        <f>IFERROR(SUM(F4:F6),"")</f>
        <v>0</v>
      </c>
      <c r="G7" s="46">
        <f t="shared" si="1"/>
        <v>0</v>
      </c>
      <c r="H7" s="46">
        <f>IFERROR(SUM(H4:H6),"")</f>
        <v>0</v>
      </c>
      <c r="I7" s="37"/>
      <c r="J7" s="37"/>
      <c r="K7" s="37"/>
      <c r="L7" s="37"/>
    </row>
    <row r="8" spans="1:1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ht="14.25">
      <c r="A10" s="35" t="s">
        <v>51</v>
      </c>
      <c r="B10" s="34"/>
      <c r="C10" s="34"/>
      <c r="D10" s="34"/>
      <c r="E10" s="34"/>
      <c r="F10" s="34"/>
      <c r="G10" s="34"/>
      <c r="H10" s="34"/>
      <c r="I10" s="34"/>
      <c r="J10" s="36" t="s">
        <v>40</v>
      </c>
      <c r="K10" s="34"/>
      <c r="L10" s="34"/>
    </row>
    <row r="11" spans="1:12" ht="36">
      <c r="A11" s="38" t="s">
        <v>52</v>
      </c>
      <c r="B11" s="39" t="s">
        <v>53</v>
      </c>
      <c r="C11" s="39" t="s">
        <v>54</v>
      </c>
      <c r="D11" s="39" t="s">
        <v>55</v>
      </c>
      <c r="E11" s="39" t="s">
        <v>56</v>
      </c>
      <c r="F11" s="39" t="s">
        <v>57</v>
      </c>
      <c r="G11" s="39" t="s">
        <v>58</v>
      </c>
      <c r="H11" s="39" t="s">
        <v>59</v>
      </c>
      <c r="I11" s="39" t="s">
        <v>60</v>
      </c>
      <c r="J11" s="39" t="s">
        <v>48</v>
      </c>
      <c r="K11" s="37"/>
      <c r="L11" s="37"/>
    </row>
    <row r="12" spans="1:12">
      <c r="A12" s="49"/>
      <c r="B12" s="42"/>
      <c r="C12" s="42"/>
      <c r="D12" s="42"/>
      <c r="E12" s="43"/>
      <c r="F12" s="42"/>
      <c r="G12" s="43"/>
      <c r="H12" s="43"/>
      <c r="I12" s="42"/>
      <c r="J12" s="42"/>
      <c r="K12" s="37"/>
      <c r="L12" s="37"/>
    </row>
    <row r="13" spans="1:12" ht="24">
      <c r="A13" s="50" t="s">
        <v>61</v>
      </c>
      <c r="B13" s="45">
        <v>1291602</v>
      </c>
      <c r="C13" s="45">
        <v>1814485</v>
      </c>
      <c r="D13" s="45">
        <v>429443</v>
      </c>
      <c r="E13" s="46">
        <f t="shared" ref="E13:E19" si="2">IFERROR(C13-D13,"")</f>
        <v>1385042</v>
      </c>
      <c r="F13" s="45">
        <v>1305798</v>
      </c>
      <c r="G13" s="51">
        <f>IFERROR(B13/F13,"")</f>
        <v>0.98912848694821098</v>
      </c>
      <c r="H13" s="46">
        <f t="shared" ref="H13:H17" si="3">IFERROR(E13*G13,"")</f>
        <v>1369984.497819724</v>
      </c>
      <c r="I13" s="45"/>
      <c r="J13" s="45">
        <v>1291602</v>
      </c>
      <c r="K13" s="37"/>
      <c r="L13" s="37"/>
    </row>
    <row r="14" spans="1:12" ht="24">
      <c r="A14" s="50" t="s">
        <v>62</v>
      </c>
      <c r="B14" s="45">
        <v>50000</v>
      </c>
      <c r="C14" s="45">
        <v>2830228</v>
      </c>
      <c r="D14" s="45">
        <v>2156870</v>
      </c>
      <c r="E14" s="46">
        <f t="shared" si="2"/>
        <v>673358</v>
      </c>
      <c r="F14" s="45">
        <v>100000</v>
      </c>
      <c r="G14" s="51">
        <f>IFERROR(B14/F14,"")</f>
        <v>0.5</v>
      </c>
      <c r="H14" s="46">
        <f t="shared" si="3"/>
        <v>336679</v>
      </c>
      <c r="I14" s="45"/>
      <c r="J14" s="45">
        <v>50000</v>
      </c>
      <c r="K14" s="37"/>
      <c r="L14" s="37"/>
    </row>
    <row r="15" spans="1:12" ht="24">
      <c r="A15" s="50" t="s">
        <v>63</v>
      </c>
      <c r="B15" s="45">
        <v>5000</v>
      </c>
      <c r="C15" s="45">
        <v>134549</v>
      </c>
      <c r="D15" s="45">
        <v>89792</v>
      </c>
      <c r="E15" s="46">
        <f t="shared" si="2"/>
        <v>44757</v>
      </c>
      <c r="F15" s="45">
        <v>5000</v>
      </c>
      <c r="G15" s="51">
        <f>IFERROR(B15/F15,"")</f>
        <v>1</v>
      </c>
      <c r="H15" s="46">
        <f t="shared" si="3"/>
        <v>44757</v>
      </c>
      <c r="I15" s="45"/>
      <c r="J15" s="45">
        <v>5000</v>
      </c>
      <c r="K15" s="37"/>
      <c r="L15" s="37"/>
    </row>
    <row r="16" spans="1:12" ht="36">
      <c r="A16" s="50" t="s">
        <v>64</v>
      </c>
      <c r="B16" s="45">
        <v>50000</v>
      </c>
      <c r="C16" s="45">
        <v>143977</v>
      </c>
      <c r="D16" s="45">
        <v>25598</v>
      </c>
      <c r="E16" s="46">
        <f t="shared" si="2"/>
        <v>118379</v>
      </c>
      <c r="F16" s="45">
        <v>50000</v>
      </c>
      <c r="G16" s="51">
        <f>IFERROR(B16/F16,"")</f>
        <v>1</v>
      </c>
      <c r="H16" s="46">
        <f t="shared" si="3"/>
        <v>118379</v>
      </c>
      <c r="I16" s="45"/>
      <c r="J16" s="45">
        <v>50000</v>
      </c>
      <c r="K16" s="37"/>
      <c r="L16" s="37"/>
    </row>
    <row r="17" spans="1:12" ht="36">
      <c r="A17" s="50" t="s">
        <v>65</v>
      </c>
      <c r="B17" s="45">
        <v>200000</v>
      </c>
      <c r="C17" s="45">
        <v>611520</v>
      </c>
      <c r="D17" s="45">
        <v>113768</v>
      </c>
      <c r="E17" s="46">
        <f t="shared" si="2"/>
        <v>497752</v>
      </c>
      <c r="F17" s="45">
        <v>200000</v>
      </c>
      <c r="G17" s="51">
        <f>IFERROR(B17/F17,"")</f>
        <v>1</v>
      </c>
      <c r="H17" s="46">
        <f t="shared" si="3"/>
        <v>497752</v>
      </c>
      <c r="I17" s="45"/>
      <c r="J17" s="45">
        <v>200000</v>
      </c>
      <c r="K17" s="37"/>
      <c r="L17" s="37"/>
    </row>
    <row r="18" spans="1:12">
      <c r="A18" s="47"/>
      <c r="B18" s="48"/>
      <c r="C18" s="48"/>
      <c r="D18" s="48"/>
      <c r="E18" s="46"/>
      <c r="F18" s="48"/>
      <c r="G18" s="51"/>
      <c r="H18" s="46"/>
      <c r="I18" s="48"/>
      <c r="J18" s="48"/>
      <c r="K18" s="37"/>
      <c r="L18" s="37"/>
    </row>
    <row r="19" spans="1:12">
      <c r="A19" s="38" t="s">
        <v>50</v>
      </c>
      <c r="B19" s="46">
        <f>IFERROR(SUM(B12:B18),"")</f>
        <v>1596602</v>
      </c>
      <c r="C19" s="46">
        <f>IFERROR(SUM(C12:C18),"")</f>
        <v>5534759</v>
      </c>
      <c r="D19" s="46">
        <f>IFERROR(SUM(D12:D18),"")</f>
        <v>2815471</v>
      </c>
      <c r="E19" s="46">
        <f t="shared" si="2"/>
        <v>2719288</v>
      </c>
      <c r="F19" s="46">
        <f>IFERROR(SUM(F12:F18),"")</f>
        <v>1660798</v>
      </c>
      <c r="G19" s="51">
        <f>IFERROR(B19/F19,"")</f>
        <v>0.96134629256538118</v>
      </c>
      <c r="H19" s="46">
        <f>IFERROR(SUM(H12:H18),"")</f>
        <v>2367551.497819724</v>
      </c>
      <c r="I19" s="46">
        <f>IFERROR(SUM(I12:I18),"")</f>
        <v>0</v>
      </c>
      <c r="J19" s="46">
        <f>IFERROR(SUM(J12:J18),"")</f>
        <v>1596602</v>
      </c>
      <c r="K19" s="37"/>
      <c r="L19" s="37"/>
    </row>
    <row r="20" spans="1:1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3"/>
    </row>
    <row r="21" spans="1:1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spans="1:12" ht="14.25">
      <c r="A22" s="35" t="s">
        <v>66</v>
      </c>
      <c r="B22" s="34"/>
      <c r="C22" s="34"/>
      <c r="D22" s="34"/>
      <c r="E22" s="34"/>
      <c r="F22" s="34"/>
      <c r="G22" s="34"/>
      <c r="H22" s="34"/>
      <c r="I22" s="34"/>
      <c r="J22" s="52"/>
      <c r="K22" s="36" t="s">
        <v>40</v>
      </c>
      <c r="L22" s="34"/>
    </row>
    <row r="23" spans="1:12" ht="36">
      <c r="A23" s="38" t="s">
        <v>52</v>
      </c>
      <c r="B23" s="39" t="s">
        <v>67</v>
      </c>
      <c r="C23" s="39" t="s">
        <v>54</v>
      </c>
      <c r="D23" s="39" t="s">
        <v>55</v>
      </c>
      <c r="E23" s="39" t="s">
        <v>56</v>
      </c>
      <c r="F23" s="39" t="s">
        <v>57</v>
      </c>
      <c r="G23" s="39" t="s">
        <v>58</v>
      </c>
      <c r="H23" s="39" t="s">
        <v>59</v>
      </c>
      <c r="I23" s="39" t="s">
        <v>68</v>
      </c>
      <c r="J23" s="39" t="s">
        <v>69</v>
      </c>
      <c r="K23" s="39" t="s">
        <v>48</v>
      </c>
      <c r="L23" s="37"/>
    </row>
    <row r="24" spans="1:12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37"/>
    </row>
    <row r="25" spans="1:12" ht="24">
      <c r="A25" s="50" t="s">
        <v>70</v>
      </c>
      <c r="B25" s="45">
        <v>4100</v>
      </c>
      <c r="C25" s="45">
        <v>3920830</v>
      </c>
      <c r="D25" s="45">
        <v>892791</v>
      </c>
      <c r="E25" s="46">
        <f t="shared" ref="E25:E36" si="4">IFERROR(C25-D25,"")</f>
        <v>3028039</v>
      </c>
      <c r="F25" s="45">
        <v>1500000</v>
      </c>
      <c r="G25" s="51">
        <f t="shared" ref="G25:G36" si="5">IFERROR(B25/F25,"")</f>
        <v>2.7333333333333333E-3</v>
      </c>
      <c r="H25" s="46">
        <f t="shared" ref="H25:H36" si="6">IFERROR(E25*G25,"")</f>
        <v>8276.6399333333338</v>
      </c>
      <c r="I25" s="45"/>
      <c r="J25" s="46">
        <f t="shared" ref="J25:J36" si="7">IFERROR(B25-I25,"")</f>
        <v>4100</v>
      </c>
      <c r="K25" s="45">
        <v>4100</v>
      </c>
      <c r="L25" s="37"/>
    </row>
    <row r="26" spans="1:12" ht="24">
      <c r="A26" s="50" t="s">
        <v>71</v>
      </c>
      <c r="B26" s="45">
        <v>15000</v>
      </c>
      <c r="C26" s="45">
        <v>39358893</v>
      </c>
      <c r="D26" s="45">
        <v>31021587</v>
      </c>
      <c r="E26" s="46">
        <f t="shared" si="4"/>
        <v>8337306</v>
      </c>
      <c r="F26" s="45">
        <v>5127064</v>
      </c>
      <c r="G26" s="51">
        <f t="shared" si="5"/>
        <v>2.9256510158640501E-3</v>
      </c>
      <c r="H26" s="46">
        <f t="shared" si="6"/>
        <v>24392.047768469442</v>
      </c>
      <c r="I26" s="45"/>
      <c r="J26" s="46">
        <f t="shared" si="7"/>
        <v>15000</v>
      </c>
      <c r="K26" s="45">
        <v>15000</v>
      </c>
      <c r="L26" s="37"/>
    </row>
    <row r="27" spans="1:12" ht="24">
      <c r="A27" s="50" t="s">
        <v>72</v>
      </c>
      <c r="B27" s="45">
        <v>849</v>
      </c>
      <c r="C27" s="45">
        <v>902463778</v>
      </c>
      <c r="D27" s="45">
        <v>802330668</v>
      </c>
      <c r="E27" s="46">
        <f t="shared" si="4"/>
        <v>100133110</v>
      </c>
      <c r="F27" s="45">
        <v>18998171</v>
      </c>
      <c r="G27" s="51">
        <f t="shared" si="5"/>
        <v>4.4688512383639454E-5</v>
      </c>
      <c r="H27" s="46">
        <f t="shared" si="6"/>
        <v>4474.7997262473318</v>
      </c>
      <c r="I27" s="45"/>
      <c r="J27" s="46">
        <f t="shared" si="7"/>
        <v>849</v>
      </c>
      <c r="K27" s="45">
        <v>849</v>
      </c>
      <c r="L27" s="37"/>
    </row>
    <row r="28" spans="1:12" ht="24">
      <c r="A28" s="50" t="s">
        <v>73</v>
      </c>
      <c r="B28" s="45">
        <v>4890</v>
      </c>
      <c r="C28" s="45">
        <v>260230725</v>
      </c>
      <c r="D28" s="45">
        <v>13794857</v>
      </c>
      <c r="E28" s="46">
        <f t="shared" si="4"/>
        <v>246435868</v>
      </c>
      <c r="F28" s="45">
        <v>10435510</v>
      </c>
      <c r="G28" s="51">
        <f t="shared" si="5"/>
        <v>4.6859233520929976E-4</v>
      </c>
      <c r="H28" s="46">
        <f t="shared" si="6"/>
        <v>115477.95886545075</v>
      </c>
      <c r="I28" s="45"/>
      <c r="J28" s="46">
        <f t="shared" si="7"/>
        <v>4890</v>
      </c>
      <c r="K28" s="45">
        <v>4890</v>
      </c>
      <c r="L28" s="37"/>
    </row>
    <row r="29" spans="1:12" ht="24">
      <c r="A29" s="50" t="s">
        <v>74</v>
      </c>
      <c r="B29" s="45">
        <v>3581</v>
      </c>
      <c r="C29" s="45">
        <v>21811383</v>
      </c>
      <c r="D29" s="45">
        <v>20828555</v>
      </c>
      <c r="E29" s="46">
        <f t="shared" si="4"/>
        <v>982828</v>
      </c>
      <c r="F29" s="45">
        <v>634612</v>
      </c>
      <c r="G29" s="51">
        <f t="shared" si="5"/>
        <v>5.6428179738170726E-3</v>
      </c>
      <c r="H29" s="46">
        <f t="shared" si="6"/>
        <v>5545.9195035706862</v>
      </c>
      <c r="I29" s="45"/>
      <c r="J29" s="46">
        <f t="shared" si="7"/>
        <v>3581</v>
      </c>
      <c r="K29" s="45">
        <v>3581</v>
      </c>
      <c r="L29" s="37"/>
    </row>
    <row r="30" spans="1:12" ht="24">
      <c r="A30" s="50" t="s">
        <v>75</v>
      </c>
      <c r="B30" s="45">
        <v>124</v>
      </c>
      <c r="C30" s="45">
        <v>318210</v>
      </c>
      <c r="D30" s="45">
        <v>22507</v>
      </c>
      <c r="E30" s="46">
        <f t="shared" si="4"/>
        <v>295703</v>
      </c>
      <c r="F30" s="45">
        <v>23000</v>
      </c>
      <c r="G30" s="51">
        <f t="shared" si="5"/>
        <v>5.3913043478260869E-3</v>
      </c>
      <c r="H30" s="46">
        <f t="shared" si="6"/>
        <v>1594.2248695652174</v>
      </c>
      <c r="I30" s="45"/>
      <c r="J30" s="46">
        <f t="shared" si="7"/>
        <v>124</v>
      </c>
      <c r="K30" s="45">
        <v>124</v>
      </c>
      <c r="L30" s="37"/>
    </row>
    <row r="31" spans="1:12" ht="24">
      <c r="A31" s="50" t="s">
        <v>76</v>
      </c>
      <c r="B31" s="45">
        <v>544</v>
      </c>
      <c r="C31" s="45">
        <v>204626</v>
      </c>
      <c r="D31" s="45">
        <v>188649</v>
      </c>
      <c r="E31" s="46">
        <f t="shared" si="4"/>
        <v>15977</v>
      </c>
      <c r="F31" s="45">
        <v>1782</v>
      </c>
      <c r="G31" s="51">
        <f t="shared" si="5"/>
        <v>0.30527497194163861</v>
      </c>
      <c r="H31" s="46">
        <f t="shared" si="6"/>
        <v>4877.3782267115603</v>
      </c>
      <c r="I31" s="45"/>
      <c r="J31" s="46">
        <f t="shared" si="7"/>
        <v>544</v>
      </c>
      <c r="K31" s="45">
        <v>544</v>
      </c>
      <c r="L31" s="37"/>
    </row>
    <row r="32" spans="1:12" ht="24">
      <c r="A32" s="50" t="s">
        <v>77</v>
      </c>
      <c r="B32" s="45">
        <v>300</v>
      </c>
      <c r="C32" s="45">
        <v>99113</v>
      </c>
      <c r="D32" s="45">
        <v>51981</v>
      </c>
      <c r="E32" s="46">
        <f t="shared" si="4"/>
        <v>47132</v>
      </c>
      <c r="F32" s="45">
        <v>60000</v>
      </c>
      <c r="G32" s="51">
        <f t="shared" si="5"/>
        <v>5.0000000000000001E-3</v>
      </c>
      <c r="H32" s="46">
        <f t="shared" si="6"/>
        <v>235.66</v>
      </c>
      <c r="I32" s="45"/>
      <c r="J32" s="46">
        <f t="shared" si="7"/>
        <v>300</v>
      </c>
      <c r="K32" s="45">
        <v>300</v>
      </c>
      <c r="L32" s="37"/>
    </row>
    <row r="33" spans="1:12" ht="24">
      <c r="A33" s="50" t="s">
        <v>78</v>
      </c>
      <c r="B33" s="45">
        <v>13000</v>
      </c>
      <c r="C33" s="45">
        <v>24589199000</v>
      </c>
      <c r="D33" s="45">
        <v>24294008000</v>
      </c>
      <c r="E33" s="46">
        <f t="shared" si="4"/>
        <v>295191000</v>
      </c>
      <c r="F33" s="45">
        <v>16602000</v>
      </c>
      <c r="G33" s="51">
        <f t="shared" si="5"/>
        <v>7.8303818817009995E-4</v>
      </c>
      <c r="H33" s="46">
        <f t="shared" si="6"/>
        <v>231145.82580411999</v>
      </c>
      <c r="I33" s="45"/>
      <c r="J33" s="46">
        <f t="shared" si="7"/>
        <v>13000</v>
      </c>
      <c r="K33" s="45">
        <v>13000</v>
      </c>
      <c r="L33" s="37"/>
    </row>
    <row r="34" spans="1:12" ht="24">
      <c r="A34" s="50" t="s">
        <v>79</v>
      </c>
      <c r="B34" s="45">
        <v>5100</v>
      </c>
      <c r="C34" s="45">
        <v>79905</v>
      </c>
      <c r="D34" s="45">
        <v>65375</v>
      </c>
      <c r="E34" s="46">
        <f t="shared" si="4"/>
        <v>14530</v>
      </c>
      <c r="F34" s="45">
        <v>10000</v>
      </c>
      <c r="G34" s="51">
        <f t="shared" si="5"/>
        <v>0.51</v>
      </c>
      <c r="H34" s="46">
        <f t="shared" si="6"/>
        <v>7410.3</v>
      </c>
      <c r="I34" s="45"/>
      <c r="J34" s="46">
        <f t="shared" si="7"/>
        <v>5100</v>
      </c>
      <c r="K34" s="45"/>
      <c r="L34" s="37"/>
    </row>
    <row r="35" spans="1:12">
      <c r="A35" s="47"/>
      <c r="B35" s="48"/>
      <c r="C35" s="48"/>
      <c r="D35" s="48"/>
      <c r="E35" s="46">
        <f t="shared" si="4"/>
        <v>0</v>
      </c>
      <c r="F35" s="48"/>
      <c r="G35" s="51" t="str">
        <f t="shared" si="5"/>
        <v/>
      </c>
      <c r="H35" s="46" t="str">
        <f t="shared" si="6"/>
        <v/>
      </c>
      <c r="I35" s="48"/>
      <c r="J35" s="46">
        <f t="shared" si="7"/>
        <v>0</v>
      </c>
      <c r="K35" s="48"/>
      <c r="L35" s="37"/>
    </row>
    <row r="36" spans="1:12">
      <c r="A36" s="38" t="s">
        <v>50</v>
      </c>
      <c r="B36" s="46">
        <f>IFERROR(SUM(B24:B35),"")</f>
        <v>47488</v>
      </c>
      <c r="C36" s="46">
        <f>IFERROR(SUM(C24:C35),"")</f>
        <v>25817686463</v>
      </c>
      <c r="D36" s="46">
        <f>IFERROR(SUM(D24:D35),"")</f>
        <v>25163204970</v>
      </c>
      <c r="E36" s="46">
        <f t="shared" si="4"/>
        <v>654481493</v>
      </c>
      <c r="F36" s="46">
        <f>IFERROR(SUM(F24:F35),"")</f>
        <v>53392139</v>
      </c>
      <c r="G36" s="51">
        <f t="shared" si="5"/>
        <v>8.8941932069812747E-4</v>
      </c>
      <c r="H36" s="46">
        <f t="shared" si="6"/>
        <v>582108.48491355625</v>
      </c>
      <c r="I36" s="46">
        <f>IFERROR(SUM(I24:I35),"")</f>
        <v>0</v>
      </c>
      <c r="J36" s="46">
        <f t="shared" si="7"/>
        <v>47488</v>
      </c>
      <c r="K36" s="46">
        <f t="shared" ref="K36" si="8">IFERROR(SUM(K24:K35),"")</f>
        <v>42388</v>
      </c>
      <c r="L36" s="37"/>
    </row>
    <row r="37" spans="1:1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</sheetData>
  <phoneticPr fontId="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/>
  </sheetViews>
  <sheetFormatPr defaultRowHeight="13.5"/>
  <cols>
    <col min="1" max="1" width="20.625" customWidth="1"/>
    <col min="2" max="7" width="15.625" customWidth="1"/>
    <col min="8" max="8" width="5.625" customWidth="1"/>
  </cols>
  <sheetData>
    <row r="1" spans="1:8">
      <c r="A1" s="53" t="s">
        <v>81</v>
      </c>
      <c r="B1" s="54"/>
      <c r="C1" s="54"/>
      <c r="D1" s="54"/>
      <c r="E1" s="54"/>
      <c r="F1" s="54"/>
      <c r="G1" s="55" t="s">
        <v>40</v>
      </c>
      <c r="H1" s="33"/>
    </row>
    <row r="2" spans="1:8">
      <c r="A2" s="56" t="s">
        <v>82</v>
      </c>
      <c r="B2" s="57" t="s">
        <v>83</v>
      </c>
      <c r="C2" s="57" t="s">
        <v>84</v>
      </c>
      <c r="D2" s="57" t="s">
        <v>85</v>
      </c>
      <c r="E2" s="57" t="s">
        <v>86</v>
      </c>
      <c r="F2" s="58" t="s">
        <v>87</v>
      </c>
      <c r="G2" s="58" t="s">
        <v>88</v>
      </c>
      <c r="H2" s="59"/>
    </row>
    <row r="3" spans="1:8">
      <c r="A3" s="56"/>
      <c r="B3" s="60"/>
      <c r="C3" s="60"/>
      <c r="D3" s="60"/>
      <c r="E3" s="60"/>
      <c r="F3" s="60"/>
      <c r="G3" s="60"/>
      <c r="H3" s="61"/>
    </row>
    <row r="4" spans="1:8">
      <c r="A4" s="41"/>
      <c r="B4" s="62"/>
      <c r="C4" s="62"/>
      <c r="D4" s="62"/>
      <c r="E4" s="62"/>
      <c r="F4" s="62"/>
      <c r="G4" s="62"/>
      <c r="H4" s="61"/>
    </row>
    <row r="5" spans="1:8">
      <c r="A5" s="44" t="s">
        <v>89</v>
      </c>
      <c r="B5" s="45">
        <v>5816531</v>
      </c>
      <c r="C5" s="45">
        <v>698871</v>
      </c>
      <c r="D5" s="45">
        <v>0</v>
      </c>
      <c r="E5" s="63">
        <v>0</v>
      </c>
      <c r="F5" s="46">
        <f t="shared" ref="F5:F17" si="0">SUM(B5:E5)</f>
        <v>6515402</v>
      </c>
      <c r="G5" s="45">
        <v>6515402</v>
      </c>
      <c r="H5" s="59"/>
    </row>
    <row r="6" spans="1:8">
      <c r="A6" s="64" t="s">
        <v>90</v>
      </c>
      <c r="B6" s="63">
        <v>89274</v>
      </c>
      <c r="C6" s="45">
        <v>10726</v>
      </c>
      <c r="D6" s="45">
        <v>0</v>
      </c>
      <c r="E6" s="63">
        <v>0</v>
      </c>
      <c r="F6" s="65">
        <f t="shared" si="0"/>
        <v>100000</v>
      </c>
      <c r="G6" s="63">
        <v>100000</v>
      </c>
      <c r="H6" s="59"/>
    </row>
    <row r="7" spans="1:8">
      <c r="A7" s="64" t="s">
        <v>91</v>
      </c>
      <c r="B7" s="63">
        <v>19741</v>
      </c>
      <c r="C7" s="45">
        <v>0</v>
      </c>
      <c r="D7" s="45">
        <v>0</v>
      </c>
      <c r="E7" s="63">
        <v>17259</v>
      </c>
      <c r="F7" s="65">
        <f t="shared" si="0"/>
        <v>37000</v>
      </c>
      <c r="G7" s="63">
        <v>37000</v>
      </c>
      <c r="H7" s="59"/>
    </row>
    <row r="8" spans="1:8">
      <c r="A8" s="64" t="s">
        <v>92</v>
      </c>
      <c r="B8" s="63">
        <v>20991</v>
      </c>
      <c r="C8" s="45">
        <v>0</v>
      </c>
      <c r="D8" s="45">
        <v>0</v>
      </c>
      <c r="E8" s="63">
        <v>52009</v>
      </c>
      <c r="F8" s="65">
        <f t="shared" si="0"/>
        <v>73000</v>
      </c>
      <c r="G8" s="63">
        <v>73000</v>
      </c>
      <c r="H8" s="59"/>
    </row>
    <row r="9" spans="1:8">
      <c r="A9" s="64" t="s">
        <v>93</v>
      </c>
      <c r="B9" s="63">
        <v>61008</v>
      </c>
      <c r="C9" s="45">
        <v>7330</v>
      </c>
      <c r="D9" s="45">
        <v>0</v>
      </c>
      <c r="E9" s="63">
        <v>0</v>
      </c>
      <c r="F9" s="65">
        <f t="shared" si="0"/>
        <v>68338</v>
      </c>
      <c r="G9" s="63">
        <v>68338</v>
      </c>
      <c r="H9" s="59"/>
    </row>
    <row r="10" spans="1:8">
      <c r="A10" s="64" t="s">
        <v>94</v>
      </c>
      <c r="B10" s="63">
        <v>504526</v>
      </c>
      <c r="C10" s="45">
        <v>60620</v>
      </c>
      <c r="D10" s="45">
        <v>0</v>
      </c>
      <c r="E10" s="63">
        <v>0</v>
      </c>
      <c r="F10" s="65">
        <f t="shared" si="0"/>
        <v>565146</v>
      </c>
      <c r="G10" s="63">
        <v>565146</v>
      </c>
      <c r="H10" s="59"/>
    </row>
    <row r="11" spans="1:8">
      <c r="A11" s="64" t="s">
        <v>95</v>
      </c>
      <c r="B11" s="63">
        <v>459745</v>
      </c>
      <c r="C11" s="45">
        <v>55240</v>
      </c>
      <c r="D11" s="45">
        <v>0</v>
      </c>
      <c r="E11" s="63">
        <v>0</v>
      </c>
      <c r="F11" s="65">
        <f t="shared" si="0"/>
        <v>514985</v>
      </c>
      <c r="G11" s="63">
        <v>514985</v>
      </c>
      <c r="H11" s="59"/>
    </row>
    <row r="12" spans="1:8">
      <c r="A12" s="66" t="s">
        <v>96</v>
      </c>
      <c r="B12" s="63">
        <v>477832</v>
      </c>
      <c r="C12" s="45">
        <v>57412</v>
      </c>
      <c r="D12" s="45">
        <v>0</v>
      </c>
      <c r="E12" s="63">
        <v>0</v>
      </c>
      <c r="F12" s="65">
        <f t="shared" si="0"/>
        <v>535244</v>
      </c>
      <c r="G12" s="63">
        <v>535244</v>
      </c>
      <c r="H12" s="59"/>
    </row>
    <row r="13" spans="1:8" ht="24">
      <c r="A13" s="66" t="s">
        <v>97</v>
      </c>
      <c r="B13" s="63">
        <v>2588</v>
      </c>
      <c r="C13" s="45">
        <v>311</v>
      </c>
      <c r="D13" s="45">
        <v>0</v>
      </c>
      <c r="E13" s="63">
        <v>0</v>
      </c>
      <c r="F13" s="65">
        <f t="shared" si="0"/>
        <v>2899</v>
      </c>
      <c r="G13" s="63">
        <v>2899</v>
      </c>
      <c r="H13" s="59"/>
    </row>
    <row r="14" spans="1:8">
      <c r="A14" s="64" t="s">
        <v>98</v>
      </c>
      <c r="B14" s="63">
        <v>1852418</v>
      </c>
      <c r="C14" s="45">
        <v>222573</v>
      </c>
      <c r="D14" s="45">
        <v>0</v>
      </c>
      <c r="E14" s="63">
        <v>0</v>
      </c>
      <c r="F14" s="65">
        <f t="shared" si="0"/>
        <v>2074991</v>
      </c>
      <c r="G14" s="63">
        <v>2074991</v>
      </c>
      <c r="H14" s="59"/>
    </row>
    <row r="15" spans="1:8">
      <c r="A15" s="64" t="s">
        <v>99</v>
      </c>
      <c r="B15" s="63">
        <v>46793</v>
      </c>
      <c r="C15" s="45">
        <v>5623</v>
      </c>
      <c r="D15" s="45">
        <v>0</v>
      </c>
      <c r="E15" s="63">
        <v>0</v>
      </c>
      <c r="F15" s="65">
        <f t="shared" si="0"/>
        <v>52416</v>
      </c>
      <c r="G15" s="63">
        <v>52416</v>
      </c>
      <c r="H15" s="59"/>
    </row>
    <row r="16" spans="1:8" ht="24">
      <c r="A16" s="66" t="s">
        <v>100</v>
      </c>
      <c r="B16" s="63">
        <v>525158</v>
      </c>
      <c r="C16" s="45">
        <v>63099</v>
      </c>
      <c r="D16" s="45">
        <v>0</v>
      </c>
      <c r="E16" s="63">
        <v>0</v>
      </c>
      <c r="F16" s="65">
        <f t="shared" si="0"/>
        <v>588257</v>
      </c>
      <c r="G16" s="63">
        <v>588257</v>
      </c>
      <c r="H16" s="59"/>
    </row>
    <row r="17" spans="1:8">
      <c r="A17" s="64" t="s">
        <v>101</v>
      </c>
      <c r="B17" s="63">
        <v>259567</v>
      </c>
      <c r="C17" s="45">
        <v>31188</v>
      </c>
      <c r="D17" s="45">
        <v>0</v>
      </c>
      <c r="E17" s="63">
        <v>0</v>
      </c>
      <c r="F17" s="65">
        <f t="shared" si="0"/>
        <v>290755</v>
      </c>
      <c r="G17" s="63">
        <v>290755</v>
      </c>
      <c r="H17" s="59"/>
    </row>
    <row r="18" spans="1:8">
      <c r="A18" s="67"/>
      <c r="B18" s="68"/>
      <c r="C18" s="68"/>
      <c r="D18" s="68"/>
      <c r="E18" s="68"/>
      <c r="F18" s="68"/>
      <c r="G18" s="68"/>
      <c r="H18" s="59"/>
    </row>
    <row r="19" spans="1:8">
      <c r="A19" s="69" t="s">
        <v>50</v>
      </c>
      <c r="B19" s="70">
        <f t="shared" ref="B19:G19" si="1">IFERROR(SUM(B4:B18),"")</f>
        <v>10136172</v>
      </c>
      <c r="C19" s="70">
        <f t="shared" si="1"/>
        <v>1212993</v>
      </c>
      <c r="D19" s="70">
        <f t="shared" si="1"/>
        <v>0</v>
      </c>
      <c r="E19" s="70">
        <f t="shared" si="1"/>
        <v>69268</v>
      </c>
      <c r="F19" s="70">
        <f t="shared" si="1"/>
        <v>11418433</v>
      </c>
      <c r="G19" s="70">
        <f t="shared" si="1"/>
        <v>11418433</v>
      </c>
      <c r="H19" s="59"/>
    </row>
    <row r="20" spans="1:8">
      <c r="A20" s="71"/>
      <c r="B20" s="72"/>
      <c r="C20" s="72"/>
      <c r="D20" s="72"/>
      <c r="E20" s="72"/>
      <c r="F20" s="72"/>
      <c r="G20" s="72"/>
      <c r="H20" s="59"/>
    </row>
    <row r="21" spans="1:8">
      <c r="A21" s="73"/>
      <c r="B21" s="73"/>
      <c r="C21" s="73"/>
      <c r="D21" s="73"/>
      <c r="E21" s="73"/>
      <c r="F21" s="73"/>
      <c r="G21" s="73"/>
      <c r="H21" s="33"/>
    </row>
  </sheetData>
  <mergeCells count="7">
    <mergeCell ref="G2:G3"/>
    <mergeCell ref="A2:A3"/>
    <mergeCell ref="B2:B3"/>
    <mergeCell ref="C2:C3"/>
    <mergeCell ref="D2:D3"/>
    <mergeCell ref="E2:E3"/>
    <mergeCell ref="F2:F3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/>
  </sheetViews>
  <sheetFormatPr defaultRowHeight="13.5"/>
  <cols>
    <col min="1" max="1" width="25.875" customWidth="1"/>
    <col min="2" max="6" width="14.625" customWidth="1"/>
    <col min="7" max="7" width="0.875" customWidth="1"/>
  </cols>
  <sheetData>
    <row r="1" spans="1:7" ht="21">
      <c r="A1" s="75" t="s">
        <v>102</v>
      </c>
      <c r="B1" s="76"/>
      <c r="C1" s="76"/>
      <c r="D1" s="76"/>
      <c r="E1" s="76"/>
      <c r="F1" s="77" t="s">
        <v>40</v>
      </c>
      <c r="G1" s="78"/>
    </row>
    <row r="2" spans="1:7">
      <c r="A2" s="58" t="s">
        <v>103</v>
      </c>
      <c r="B2" s="79" t="s">
        <v>104</v>
      </c>
      <c r="C2" s="80"/>
      <c r="D2" s="79" t="s">
        <v>105</v>
      </c>
      <c r="E2" s="80"/>
      <c r="F2" s="58" t="s">
        <v>106</v>
      </c>
      <c r="G2" s="37"/>
    </row>
    <row r="3" spans="1:7" ht="22.5">
      <c r="A3" s="81"/>
      <c r="B3" s="39" t="s">
        <v>107</v>
      </c>
      <c r="C3" s="82" t="s">
        <v>108</v>
      </c>
      <c r="D3" s="39" t="s">
        <v>107</v>
      </c>
      <c r="E3" s="82" t="s">
        <v>108</v>
      </c>
      <c r="F3" s="81"/>
      <c r="G3" s="37"/>
    </row>
    <row r="4" spans="1:7">
      <c r="A4" s="83" t="s">
        <v>109</v>
      </c>
      <c r="B4" s="84"/>
      <c r="C4" s="84"/>
      <c r="D4" s="84"/>
      <c r="E4" s="84"/>
      <c r="F4" s="85"/>
      <c r="G4" s="37"/>
    </row>
    <row r="5" spans="1:7">
      <c r="A5" s="86"/>
      <c r="B5" s="87"/>
      <c r="C5" s="87"/>
      <c r="D5" s="87"/>
      <c r="E5" s="87"/>
      <c r="F5" s="88"/>
      <c r="G5" s="37"/>
    </row>
    <row r="6" spans="1:7">
      <c r="A6" s="89" t="s">
        <v>110</v>
      </c>
      <c r="B6" s="90"/>
      <c r="C6" s="90"/>
      <c r="D6" s="90"/>
      <c r="E6" s="90"/>
      <c r="F6" s="91"/>
      <c r="G6" s="37"/>
    </row>
    <row r="7" spans="1:7">
      <c r="A7" s="92"/>
      <c r="B7" s="93"/>
      <c r="C7" s="93"/>
      <c r="D7" s="93"/>
      <c r="E7" s="93"/>
      <c r="F7" s="94"/>
      <c r="G7" s="37"/>
    </row>
    <row r="8" spans="1:7">
      <c r="A8" s="95" t="s">
        <v>111</v>
      </c>
      <c r="B8" s="96"/>
      <c r="C8" s="96"/>
      <c r="D8" s="96"/>
      <c r="E8" s="96"/>
      <c r="F8" s="97"/>
      <c r="G8" s="37"/>
    </row>
    <row r="9" spans="1:7">
      <c r="A9" s="98"/>
      <c r="B9" s="99"/>
      <c r="C9" s="99"/>
      <c r="D9" s="99"/>
      <c r="E9" s="99"/>
      <c r="F9" s="100"/>
      <c r="G9" s="37"/>
    </row>
    <row r="10" spans="1:7">
      <c r="A10" s="101" t="s">
        <v>110</v>
      </c>
      <c r="B10" s="45"/>
      <c r="C10" s="45"/>
      <c r="D10" s="45"/>
      <c r="E10" s="45"/>
      <c r="F10" s="45"/>
      <c r="G10" s="37"/>
    </row>
    <row r="11" spans="1:7">
      <c r="A11" s="102"/>
      <c r="B11" s="103"/>
      <c r="C11" s="103"/>
      <c r="D11" s="103"/>
      <c r="E11" s="103"/>
      <c r="F11" s="104"/>
      <c r="G11" s="37"/>
    </row>
    <row r="12" spans="1:7">
      <c r="A12" s="95" t="s">
        <v>112</v>
      </c>
      <c r="B12" s="96"/>
      <c r="C12" s="96"/>
      <c r="D12" s="96"/>
      <c r="E12" s="96"/>
      <c r="F12" s="97"/>
      <c r="G12" s="37"/>
    </row>
    <row r="13" spans="1:7">
      <c r="A13" s="98"/>
      <c r="B13" s="99"/>
      <c r="C13" s="99"/>
      <c r="D13" s="99"/>
      <c r="E13" s="99"/>
      <c r="F13" s="100"/>
      <c r="G13" s="37"/>
    </row>
    <row r="14" spans="1:7">
      <c r="A14" s="101" t="s">
        <v>110</v>
      </c>
      <c r="B14" s="45"/>
      <c r="C14" s="45"/>
      <c r="D14" s="45"/>
      <c r="E14" s="45"/>
      <c r="F14" s="45"/>
      <c r="G14" s="37"/>
    </row>
    <row r="15" spans="1:7">
      <c r="A15" s="102"/>
      <c r="B15" s="103"/>
      <c r="C15" s="103"/>
      <c r="D15" s="103"/>
      <c r="E15" s="103"/>
      <c r="F15" s="104"/>
      <c r="G15" s="37"/>
    </row>
    <row r="16" spans="1:7">
      <c r="A16" s="95" t="s">
        <v>113</v>
      </c>
      <c r="B16" s="96"/>
      <c r="C16" s="96"/>
      <c r="D16" s="96"/>
      <c r="E16" s="96"/>
      <c r="F16" s="97"/>
      <c r="G16" s="37"/>
    </row>
    <row r="17" spans="1:7">
      <c r="A17" s="98"/>
      <c r="B17" s="99"/>
      <c r="C17" s="99"/>
      <c r="D17" s="99"/>
      <c r="E17" s="99"/>
      <c r="F17" s="100"/>
      <c r="G17" s="37"/>
    </row>
    <row r="18" spans="1:7">
      <c r="A18" s="101" t="s">
        <v>110</v>
      </c>
      <c r="B18" s="45"/>
      <c r="C18" s="45"/>
      <c r="D18" s="45"/>
      <c r="E18" s="45"/>
      <c r="F18" s="45"/>
      <c r="G18" s="37"/>
    </row>
    <row r="19" spans="1:7">
      <c r="A19" s="102"/>
      <c r="B19" s="103"/>
      <c r="C19" s="103"/>
      <c r="D19" s="103"/>
      <c r="E19" s="103"/>
      <c r="F19" s="104"/>
      <c r="G19" s="37"/>
    </row>
    <row r="20" spans="1:7">
      <c r="A20" s="95" t="s">
        <v>114</v>
      </c>
      <c r="B20" s="96"/>
      <c r="C20" s="96"/>
      <c r="D20" s="96"/>
      <c r="E20" s="96"/>
      <c r="F20" s="97"/>
      <c r="G20" s="37"/>
    </row>
    <row r="21" spans="1:7">
      <c r="A21" s="98"/>
      <c r="B21" s="99"/>
      <c r="C21" s="99"/>
      <c r="D21" s="99"/>
      <c r="E21" s="99"/>
      <c r="F21" s="100"/>
      <c r="G21" s="37"/>
    </row>
    <row r="22" spans="1:7">
      <c r="A22" s="101" t="s">
        <v>115</v>
      </c>
      <c r="B22" s="45">
        <v>40708</v>
      </c>
      <c r="C22" s="45"/>
      <c r="D22" s="45">
        <v>18000</v>
      </c>
      <c r="E22" s="45"/>
      <c r="F22" s="45">
        <v>211708</v>
      </c>
      <c r="G22" s="37"/>
    </row>
    <row r="23" spans="1:7">
      <c r="A23" s="102"/>
      <c r="B23" s="103"/>
      <c r="C23" s="103"/>
      <c r="D23" s="103"/>
      <c r="E23" s="103"/>
      <c r="F23" s="104"/>
      <c r="G23" s="37"/>
    </row>
    <row r="24" spans="1:7">
      <c r="A24" s="95" t="s">
        <v>116</v>
      </c>
      <c r="B24" s="96"/>
      <c r="C24" s="96"/>
      <c r="D24" s="96"/>
      <c r="E24" s="96"/>
      <c r="F24" s="97"/>
      <c r="G24" s="37"/>
    </row>
    <row r="25" spans="1:7">
      <c r="A25" s="98"/>
      <c r="B25" s="99"/>
      <c r="C25" s="99"/>
      <c r="D25" s="99"/>
      <c r="E25" s="99"/>
      <c r="F25" s="100"/>
      <c r="G25" s="37"/>
    </row>
    <row r="26" spans="1:7">
      <c r="A26" s="101" t="s">
        <v>117</v>
      </c>
      <c r="B26" s="45">
        <v>13389</v>
      </c>
      <c r="C26" s="45"/>
      <c r="D26" s="45">
        <v>5148</v>
      </c>
      <c r="E26" s="45"/>
      <c r="F26" s="45">
        <v>47000</v>
      </c>
      <c r="G26" s="37"/>
    </row>
    <row r="27" spans="1:7">
      <c r="A27" s="101" t="s">
        <v>118</v>
      </c>
      <c r="B27" s="45">
        <v>3200</v>
      </c>
      <c r="C27" s="45"/>
      <c r="D27" s="45">
        <v>1536</v>
      </c>
      <c r="E27" s="45"/>
      <c r="F27" s="45">
        <v>30000</v>
      </c>
      <c r="G27" s="37"/>
    </row>
    <row r="28" spans="1:7">
      <c r="A28" s="101" t="s">
        <v>119</v>
      </c>
      <c r="B28" s="45">
        <v>18432</v>
      </c>
      <c r="C28" s="45"/>
      <c r="D28" s="45">
        <v>4608</v>
      </c>
      <c r="E28" s="45"/>
      <c r="F28" s="45">
        <v>30000</v>
      </c>
      <c r="G28" s="37"/>
    </row>
    <row r="29" spans="1:7">
      <c r="A29" s="101" t="s">
        <v>120</v>
      </c>
      <c r="B29" s="45">
        <v>2304</v>
      </c>
      <c r="C29" s="45"/>
      <c r="D29" s="45">
        <v>1152</v>
      </c>
      <c r="E29" s="45"/>
      <c r="F29" s="45">
        <v>15000</v>
      </c>
      <c r="G29" s="37"/>
    </row>
    <row r="30" spans="1:7">
      <c r="A30" s="101" t="s">
        <v>121</v>
      </c>
      <c r="B30" s="45">
        <v>6720</v>
      </c>
      <c r="C30" s="45"/>
      <c r="D30" s="45">
        <v>1152</v>
      </c>
      <c r="E30" s="45"/>
      <c r="F30" s="45">
        <v>15000</v>
      </c>
      <c r="G30" s="37"/>
    </row>
    <row r="31" spans="1:7">
      <c r="A31" s="101" t="s">
        <v>122</v>
      </c>
      <c r="B31" s="45">
        <v>3456</v>
      </c>
      <c r="C31" s="45"/>
      <c r="D31" s="45">
        <v>1152</v>
      </c>
      <c r="E31" s="45"/>
      <c r="F31" s="45">
        <v>15000</v>
      </c>
      <c r="G31" s="37"/>
    </row>
    <row r="32" spans="1:7">
      <c r="A32" s="101" t="s">
        <v>123</v>
      </c>
      <c r="B32" s="45">
        <v>0</v>
      </c>
      <c r="C32" s="45"/>
      <c r="D32" s="45">
        <v>0</v>
      </c>
      <c r="E32" s="45"/>
      <c r="F32" s="45">
        <v>30000</v>
      </c>
      <c r="G32" s="37"/>
    </row>
    <row r="33" spans="1:7">
      <c r="A33" s="101" t="s">
        <v>124</v>
      </c>
      <c r="B33" s="45">
        <v>0</v>
      </c>
      <c r="C33" s="45"/>
      <c r="D33" s="45">
        <v>1152</v>
      </c>
      <c r="E33" s="45"/>
      <c r="F33" s="45">
        <v>15000</v>
      </c>
      <c r="G33" s="37"/>
    </row>
    <row r="34" spans="1:7">
      <c r="A34" s="101" t="s">
        <v>125</v>
      </c>
      <c r="B34" s="45">
        <v>4032</v>
      </c>
      <c r="C34" s="45"/>
      <c r="D34" s="45">
        <v>2304</v>
      </c>
      <c r="E34" s="45"/>
      <c r="F34" s="45">
        <v>30000</v>
      </c>
      <c r="G34" s="37"/>
    </row>
    <row r="35" spans="1:7">
      <c r="A35" s="101" t="s">
        <v>126</v>
      </c>
      <c r="B35" s="45">
        <v>13056</v>
      </c>
      <c r="C35" s="45"/>
      <c r="D35" s="45">
        <v>2304</v>
      </c>
      <c r="E35" s="45"/>
      <c r="F35" s="45">
        <v>30000</v>
      </c>
      <c r="G35" s="37"/>
    </row>
    <row r="36" spans="1:7">
      <c r="A36" s="101" t="s">
        <v>127</v>
      </c>
      <c r="B36" s="45">
        <v>0</v>
      </c>
      <c r="C36" s="45"/>
      <c r="D36" s="45">
        <v>0</v>
      </c>
      <c r="E36" s="45"/>
      <c r="F36" s="45">
        <v>30000</v>
      </c>
      <c r="G36" s="37"/>
    </row>
    <row r="37" spans="1:7">
      <c r="A37" s="101" t="s">
        <v>128</v>
      </c>
      <c r="B37" s="45">
        <v>3328</v>
      </c>
      <c r="C37" s="45"/>
      <c r="D37" s="45">
        <v>1536</v>
      </c>
      <c r="E37" s="45"/>
      <c r="F37" s="45">
        <v>30000</v>
      </c>
      <c r="G37" s="37"/>
    </row>
    <row r="38" spans="1:7">
      <c r="A38" s="101" t="s">
        <v>129</v>
      </c>
      <c r="B38" s="45">
        <v>0</v>
      </c>
      <c r="C38" s="45"/>
      <c r="D38" s="45">
        <v>2304</v>
      </c>
      <c r="E38" s="45"/>
      <c r="F38" s="45">
        <v>30000</v>
      </c>
      <c r="G38" s="37"/>
    </row>
    <row r="39" spans="1:7">
      <c r="A39" s="102"/>
      <c r="B39" s="103"/>
      <c r="C39" s="103"/>
      <c r="D39" s="103"/>
      <c r="E39" s="103"/>
      <c r="F39" s="104"/>
      <c r="G39" s="37"/>
    </row>
    <row r="40" spans="1:7">
      <c r="A40" s="38" t="s">
        <v>50</v>
      </c>
      <c r="B40" s="46">
        <f>IFERROR(SUM(B5:B39),"")</f>
        <v>108625</v>
      </c>
      <c r="C40" s="46">
        <f>IFERROR(SUM(C5:C39),"")</f>
        <v>0</v>
      </c>
      <c r="D40" s="46">
        <f>IFERROR(SUM(D5:D39),"")</f>
        <v>42348</v>
      </c>
      <c r="E40" s="46">
        <f>IFERROR(SUM(E5:E39),"")</f>
        <v>0</v>
      </c>
      <c r="F40" s="46">
        <f>IFERROR(SUM(F5:F39),"")</f>
        <v>558708</v>
      </c>
      <c r="G40" s="37"/>
    </row>
    <row r="41" spans="1:7">
      <c r="A41" s="105"/>
      <c r="B41" s="106"/>
      <c r="C41" s="106"/>
      <c r="D41" s="106"/>
      <c r="E41" s="106"/>
      <c r="F41" s="106"/>
      <c r="G41" s="107"/>
    </row>
  </sheetData>
  <mergeCells count="10">
    <mergeCell ref="A12:F12"/>
    <mergeCell ref="A16:F16"/>
    <mergeCell ref="A20:F20"/>
    <mergeCell ref="A24:F24"/>
    <mergeCell ref="A2:A3"/>
    <mergeCell ref="B2:C2"/>
    <mergeCell ref="D2:E2"/>
    <mergeCell ref="F2:F3"/>
    <mergeCell ref="A4:F4"/>
    <mergeCell ref="A8:F8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/>
  </sheetViews>
  <sheetFormatPr defaultRowHeight="13.5"/>
  <cols>
    <col min="1" max="1" width="29.875" customWidth="1"/>
    <col min="2" max="3" width="18.625" customWidth="1"/>
  </cols>
  <sheetData>
    <row r="1" spans="1:3" ht="21">
      <c r="A1" s="108" t="s">
        <v>130</v>
      </c>
      <c r="B1" s="78"/>
      <c r="C1" s="36" t="s">
        <v>40</v>
      </c>
    </row>
    <row r="2" spans="1:3">
      <c r="A2" s="39" t="s">
        <v>103</v>
      </c>
      <c r="B2" s="39" t="s">
        <v>107</v>
      </c>
      <c r="C2" s="39" t="s">
        <v>131</v>
      </c>
    </row>
    <row r="3" spans="1:3">
      <c r="A3" s="95" t="s">
        <v>132</v>
      </c>
      <c r="B3" s="96"/>
      <c r="C3" s="97"/>
    </row>
    <row r="4" spans="1:3">
      <c r="A4" s="109"/>
      <c r="B4" s="110"/>
      <c r="C4" s="111"/>
    </row>
    <row r="5" spans="1:3">
      <c r="A5" s="112" t="s">
        <v>114</v>
      </c>
      <c r="B5" s="113"/>
      <c r="C5" s="114"/>
    </row>
    <row r="6" spans="1:3">
      <c r="A6" s="115"/>
      <c r="B6" s="116"/>
      <c r="C6" s="117"/>
    </row>
    <row r="7" spans="1:3">
      <c r="A7" s="44" t="s">
        <v>133</v>
      </c>
      <c r="B7" s="45"/>
      <c r="C7" s="45"/>
    </row>
    <row r="8" spans="1:3">
      <c r="A8" s="102"/>
      <c r="B8" s="118"/>
      <c r="C8" s="119"/>
    </row>
    <row r="9" spans="1:3">
      <c r="A9" s="95" t="s">
        <v>116</v>
      </c>
      <c r="B9" s="96"/>
      <c r="C9" s="97"/>
    </row>
    <row r="10" spans="1:3">
      <c r="A10" s="115"/>
      <c r="B10" s="116"/>
      <c r="C10" s="117"/>
    </row>
    <row r="11" spans="1:3">
      <c r="A11" s="64" t="s">
        <v>133</v>
      </c>
      <c r="B11" s="63"/>
      <c r="C11" s="63"/>
    </row>
    <row r="12" spans="1:3">
      <c r="A12" s="102"/>
      <c r="B12" s="103"/>
      <c r="C12" s="104"/>
    </row>
    <row r="13" spans="1:3" ht="14.25" thickBot="1">
      <c r="A13" s="120" t="s">
        <v>134</v>
      </c>
      <c r="B13" s="121">
        <f>IFERROR(SUM(B6:B12),"")</f>
        <v>0</v>
      </c>
      <c r="C13" s="121">
        <f>IFERROR(SUM(C6:C12),"")</f>
        <v>0</v>
      </c>
    </row>
    <row r="14" spans="1:3" ht="14.25" thickTop="1">
      <c r="A14" s="122" t="s">
        <v>135</v>
      </c>
      <c r="B14" s="123"/>
      <c r="C14" s="124"/>
    </row>
    <row r="15" spans="1:3">
      <c r="A15" s="109"/>
      <c r="B15" s="110"/>
      <c r="C15" s="111"/>
    </row>
    <row r="16" spans="1:3">
      <c r="A16" s="95" t="s">
        <v>136</v>
      </c>
      <c r="B16" s="96"/>
      <c r="C16" s="97"/>
    </row>
    <row r="17" spans="1:3">
      <c r="A17" s="115"/>
      <c r="B17" s="116"/>
      <c r="C17" s="117"/>
    </row>
    <row r="18" spans="1:3">
      <c r="A18" s="44" t="s">
        <v>137</v>
      </c>
      <c r="B18" s="45">
        <v>360995</v>
      </c>
      <c r="C18" s="125">
        <v>165694</v>
      </c>
    </row>
    <row r="19" spans="1:3">
      <c r="A19" s="44" t="s">
        <v>138</v>
      </c>
      <c r="B19" s="45">
        <v>336957</v>
      </c>
      <c r="C19" s="126"/>
    </row>
    <row r="20" spans="1:3">
      <c r="A20" s="44" t="s">
        <v>139</v>
      </c>
      <c r="B20" s="45">
        <v>13244</v>
      </c>
      <c r="C20" s="126"/>
    </row>
    <row r="21" spans="1:3">
      <c r="A21" s="44" t="s">
        <v>140</v>
      </c>
      <c r="B21" s="45">
        <v>0</v>
      </c>
      <c r="C21" s="126"/>
    </row>
    <row r="22" spans="1:3">
      <c r="A22" s="44" t="s">
        <v>141</v>
      </c>
      <c r="B22" s="45">
        <v>0</v>
      </c>
      <c r="C22" s="126"/>
    </row>
    <row r="23" spans="1:3">
      <c r="A23" s="44" t="s">
        <v>142</v>
      </c>
      <c r="B23" s="45">
        <v>0</v>
      </c>
      <c r="C23" s="126"/>
    </row>
    <row r="24" spans="1:3">
      <c r="A24" s="44" t="s">
        <v>143</v>
      </c>
      <c r="B24" s="45">
        <v>65220</v>
      </c>
      <c r="C24" s="127"/>
    </row>
    <row r="25" spans="1:3">
      <c r="A25" s="102"/>
      <c r="B25" s="118"/>
      <c r="C25" s="119"/>
    </row>
    <row r="26" spans="1:3">
      <c r="A26" s="95" t="s">
        <v>144</v>
      </c>
      <c r="B26" s="96"/>
      <c r="C26" s="97"/>
    </row>
    <row r="27" spans="1:3">
      <c r="A27" s="115"/>
      <c r="B27" s="116"/>
      <c r="C27" s="117"/>
    </row>
    <row r="28" spans="1:3">
      <c r="A28" s="44" t="s">
        <v>145</v>
      </c>
      <c r="B28" s="45">
        <v>41180</v>
      </c>
      <c r="C28" s="45">
        <v>7329</v>
      </c>
    </row>
    <row r="29" spans="1:3">
      <c r="A29" s="44" t="s">
        <v>146</v>
      </c>
      <c r="B29" s="45"/>
      <c r="C29" s="45">
        <v>0</v>
      </c>
    </row>
    <row r="30" spans="1:3">
      <c r="A30" s="44" t="s">
        <v>147</v>
      </c>
      <c r="B30" s="45">
        <v>291045</v>
      </c>
      <c r="C30" s="45">
        <v>17852</v>
      </c>
    </row>
    <row r="31" spans="1:3">
      <c r="A31" s="102"/>
      <c r="B31" s="103"/>
      <c r="C31" s="104"/>
    </row>
    <row r="32" spans="1:3" ht="14.25" thickBot="1">
      <c r="A32" s="120" t="s">
        <v>134</v>
      </c>
      <c r="B32" s="121">
        <f>IFERROR(SUM(B15:B31),"")</f>
        <v>1108641</v>
      </c>
      <c r="C32" s="121">
        <f>IFERROR(SUM(C15:C31),"")</f>
        <v>190875</v>
      </c>
    </row>
    <row r="33" spans="1:3" ht="14.25" thickTop="1">
      <c r="A33" s="74" t="s">
        <v>50</v>
      </c>
      <c r="B33" s="128">
        <f>IFERROR(SUM(B13,B32),"")</f>
        <v>1108641</v>
      </c>
      <c r="C33" s="128">
        <f>IFERROR(SUM(C13,C32),"")</f>
        <v>190875</v>
      </c>
    </row>
    <row r="34" spans="1:3">
      <c r="A34" s="129"/>
      <c r="B34" s="106"/>
      <c r="C34" s="106"/>
    </row>
  </sheetData>
  <mergeCells count="7">
    <mergeCell ref="A26:C26"/>
    <mergeCell ref="A3:C3"/>
    <mergeCell ref="A5:C5"/>
    <mergeCell ref="A9:C9"/>
    <mergeCell ref="A14:C14"/>
    <mergeCell ref="A16:C16"/>
    <mergeCell ref="C18:C24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/>
  </sheetViews>
  <sheetFormatPr defaultRowHeight="13.5"/>
  <cols>
    <col min="1" max="1" width="29.875" customWidth="1"/>
    <col min="2" max="3" width="18.625" customWidth="1"/>
  </cols>
  <sheetData>
    <row r="1" spans="1:3" ht="21">
      <c r="A1" s="107" t="s">
        <v>148</v>
      </c>
      <c r="B1" s="78"/>
      <c r="C1" s="36" t="s">
        <v>40</v>
      </c>
    </row>
    <row r="2" spans="1:3">
      <c r="A2" s="39" t="s">
        <v>103</v>
      </c>
      <c r="B2" s="39" t="s">
        <v>107</v>
      </c>
      <c r="C2" s="39" t="s">
        <v>131</v>
      </c>
    </row>
    <row r="3" spans="1:3">
      <c r="A3" s="95" t="s">
        <v>132</v>
      </c>
      <c r="B3" s="96"/>
      <c r="C3" s="97"/>
    </row>
    <row r="4" spans="1:3">
      <c r="A4" s="109"/>
      <c r="B4" s="110"/>
      <c r="C4" s="111"/>
    </row>
    <row r="5" spans="1:3">
      <c r="A5" s="112" t="s">
        <v>114</v>
      </c>
      <c r="B5" s="113"/>
      <c r="C5" s="114"/>
    </row>
    <row r="6" spans="1:3">
      <c r="A6" s="115"/>
      <c r="B6" s="116"/>
      <c r="C6" s="117"/>
    </row>
    <row r="7" spans="1:3">
      <c r="A7" s="44" t="s">
        <v>149</v>
      </c>
      <c r="B7" s="45">
        <v>250421</v>
      </c>
      <c r="C7" s="45">
        <v>0</v>
      </c>
    </row>
    <row r="8" spans="1:3">
      <c r="A8" s="102"/>
      <c r="B8" s="118"/>
      <c r="C8" s="119"/>
    </row>
    <row r="9" spans="1:3">
      <c r="A9" s="95" t="s">
        <v>116</v>
      </c>
      <c r="B9" s="96"/>
      <c r="C9" s="97"/>
    </row>
    <row r="10" spans="1:3">
      <c r="A10" s="115"/>
      <c r="B10" s="116"/>
      <c r="C10" s="117"/>
    </row>
    <row r="11" spans="1:3">
      <c r="A11" s="44" t="s">
        <v>152</v>
      </c>
      <c r="B11" s="45"/>
      <c r="C11" s="45"/>
    </row>
    <row r="12" spans="1:3">
      <c r="A12" s="130"/>
      <c r="B12" s="103"/>
      <c r="C12" s="104"/>
    </row>
    <row r="13" spans="1:3" ht="14.25" thickBot="1">
      <c r="A13" s="120" t="s">
        <v>134</v>
      </c>
      <c r="B13" s="121">
        <f>IFERROR(SUM(B6:B12),"")</f>
        <v>250421</v>
      </c>
      <c r="C13" s="121">
        <f>IFERROR(SUM(C6:C12),"")</f>
        <v>0</v>
      </c>
    </row>
    <row r="14" spans="1:3" ht="14.25" thickTop="1">
      <c r="A14" s="122" t="s">
        <v>135</v>
      </c>
      <c r="B14" s="123"/>
      <c r="C14" s="124"/>
    </row>
    <row r="15" spans="1:3">
      <c r="A15" s="131"/>
      <c r="B15" s="132"/>
      <c r="C15" s="133"/>
    </row>
    <row r="16" spans="1:3">
      <c r="A16" s="112" t="s">
        <v>136</v>
      </c>
      <c r="B16" s="113"/>
      <c r="C16" s="114"/>
    </row>
    <row r="17" spans="1:3">
      <c r="A17" s="115"/>
      <c r="B17" s="116"/>
      <c r="C17" s="117"/>
    </row>
    <row r="18" spans="1:3">
      <c r="A18" s="44" t="s">
        <v>137</v>
      </c>
      <c r="B18" s="45">
        <v>285053</v>
      </c>
      <c r="C18" s="125">
        <v>41467</v>
      </c>
    </row>
    <row r="19" spans="1:3">
      <c r="A19" s="44" t="s">
        <v>138</v>
      </c>
      <c r="B19" s="45">
        <v>150765</v>
      </c>
      <c r="C19" s="126"/>
    </row>
    <row r="20" spans="1:3">
      <c r="A20" s="44" t="s">
        <v>139</v>
      </c>
      <c r="B20" s="45">
        <v>8415</v>
      </c>
      <c r="C20" s="126"/>
    </row>
    <row r="21" spans="1:3">
      <c r="A21" s="44" t="s">
        <v>140</v>
      </c>
      <c r="B21" s="45">
        <v>0</v>
      </c>
      <c r="C21" s="126"/>
    </row>
    <row r="22" spans="1:3">
      <c r="A22" s="44" t="s">
        <v>141</v>
      </c>
      <c r="B22" s="45">
        <v>0</v>
      </c>
      <c r="C22" s="126"/>
    </row>
    <row r="23" spans="1:3">
      <c r="A23" s="44" t="s">
        <v>142</v>
      </c>
      <c r="B23" s="45">
        <v>693</v>
      </c>
      <c r="C23" s="126"/>
    </row>
    <row r="24" spans="1:3">
      <c r="A24" s="44" t="s">
        <v>143</v>
      </c>
      <c r="B24" s="45">
        <v>29182</v>
      </c>
      <c r="C24" s="127"/>
    </row>
    <row r="25" spans="1:3">
      <c r="A25" s="102"/>
      <c r="B25" s="118"/>
      <c r="C25" s="119"/>
    </row>
    <row r="26" spans="1:3">
      <c r="A26" s="95" t="s">
        <v>144</v>
      </c>
      <c r="B26" s="96"/>
      <c r="C26" s="97"/>
    </row>
    <row r="27" spans="1:3">
      <c r="A27" s="115"/>
      <c r="B27" s="116"/>
      <c r="C27" s="117"/>
    </row>
    <row r="28" spans="1:3">
      <c r="A28" s="44" t="s">
        <v>150</v>
      </c>
      <c r="B28" s="45">
        <v>6075</v>
      </c>
      <c r="C28" s="45">
        <v>0</v>
      </c>
    </row>
    <row r="29" spans="1:3">
      <c r="A29" s="44" t="s">
        <v>151</v>
      </c>
      <c r="B29" s="45">
        <v>9045</v>
      </c>
      <c r="C29" s="45">
        <v>0</v>
      </c>
    </row>
    <row r="30" spans="1:3">
      <c r="A30" s="44" t="s">
        <v>147</v>
      </c>
      <c r="B30" s="45">
        <v>30852</v>
      </c>
      <c r="C30" s="45">
        <v>0</v>
      </c>
    </row>
    <row r="31" spans="1:3">
      <c r="A31" s="130"/>
      <c r="B31" s="103"/>
      <c r="C31" s="104"/>
    </row>
    <row r="32" spans="1:3" ht="14.25" thickBot="1">
      <c r="A32" s="120" t="s">
        <v>134</v>
      </c>
      <c r="B32" s="121">
        <f>IFERROR(SUM(B17:B31),"")</f>
        <v>520080</v>
      </c>
      <c r="C32" s="121">
        <f>IFERROR(SUM(C17:C31),"")</f>
        <v>41467</v>
      </c>
    </row>
    <row r="33" spans="1:3" ht="14.25" thickTop="1">
      <c r="A33" s="74" t="s">
        <v>50</v>
      </c>
      <c r="B33" s="128">
        <f>IFERROR(SUM(B13,B32),"")</f>
        <v>770501</v>
      </c>
      <c r="C33" s="128">
        <f>IFERROR(SUM(C13,C32),"")</f>
        <v>41467</v>
      </c>
    </row>
    <row r="34" spans="1:3" ht="17.25">
      <c r="A34" s="107"/>
      <c r="B34" s="107"/>
      <c r="C34" s="134"/>
    </row>
  </sheetData>
  <mergeCells count="7">
    <mergeCell ref="A26:C26"/>
    <mergeCell ref="A3:C3"/>
    <mergeCell ref="A5:C5"/>
    <mergeCell ref="A9:C9"/>
    <mergeCell ref="A14:C14"/>
    <mergeCell ref="A16:C16"/>
    <mergeCell ref="C18:C2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/>
  </sheetViews>
  <sheetFormatPr defaultRowHeight="13.5"/>
  <cols>
    <col min="1" max="1" width="20.625" customWidth="1"/>
    <col min="2" max="11" width="12.625" customWidth="1"/>
  </cols>
  <sheetData>
    <row r="1" spans="1:11">
      <c r="A1" s="135" t="s">
        <v>153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>
      <c r="A2" s="136" t="s">
        <v>154</v>
      </c>
      <c r="B2" s="137"/>
      <c r="C2" s="137"/>
      <c r="D2" s="137"/>
      <c r="E2" s="137"/>
      <c r="F2" s="137"/>
      <c r="G2" s="137"/>
      <c r="H2" s="137"/>
      <c r="I2" s="137"/>
      <c r="J2" s="137"/>
      <c r="K2" s="138" t="s">
        <v>40</v>
      </c>
    </row>
    <row r="3" spans="1:11">
      <c r="A3" s="139" t="s">
        <v>82</v>
      </c>
      <c r="B3" s="140" t="s">
        <v>155</v>
      </c>
      <c r="C3" s="141"/>
      <c r="D3" s="142" t="s">
        <v>156</v>
      </c>
      <c r="E3" s="139" t="s">
        <v>157</v>
      </c>
      <c r="F3" s="139" t="s">
        <v>158</v>
      </c>
      <c r="G3" s="139" t="s">
        <v>159</v>
      </c>
      <c r="H3" s="140" t="s">
        <v>160</v>
      </c>
      <c r="I3" s="143"/>
      <c r="J3" s="144"/>
      <c r="K3" s="139" t="s">
        <v>161</v>
      </c>
    </row>
    <row r="4" spans="1:11">
      <c r="A4" s="145"/>
      <c r="B4" s="146"/>
      <c r="C4" s="147" t="s">
        <v>162</v>
      </c>
      <c r="D4" s="148"/>
      <c r="E4" s="146"/>
      <c r="F4" s="146"/>
      <c r="G4" s="146"/>
      <c r="H4" s="149"/>
      <c r="I4" s="150" t="s">
        <v>163</v>
      </c>
      <c r="J4" s="150" t="s">
        <v>164</v>
      </c>
      <c r="K4" s="146"/>
    </row>
    <row r="5" spans="1:11">
      <c r="A5" s="151" t="s">
        <v>165</v>
      </c>
      <c r="B5" s="152"/>
      <c r="C5" s="152"/>
      <c r="D5" s="152"/>
      <c r="E5" s="152"/>
      <c r="F5" s="152"/>
      <c r="G5" s="152"/>
      <c r="H5" s="152"/>
      <c r="I5" s="152"/>
      <c r="J5" s="152"/>
      <c r="K5" s="153"/>
    </row>
    <row r="6" spans="1:11">
      <c r="A6" s="154" t="s">
        <v>166</v>
      </c>
      <c r="B6" s="155">
        <v>1649755</v>
      </c>
      <c r="C6" s="156">
        <v>600571</v>
      </c>
      <c r="D6" s="157">
        <v>1254475</v>
      </c>
      <c r="E6" s="158">
        <v>214680</v>
      </c>
      <c r="F6" s="158">
        <v>180600</v>
      </c>
      <c r="G6" s="158">
        <v>0</v>
      </c>
      <c r="H6" s="155">
        <v>0</v>
      </c>
      <c r="I6" s="155">
        <v>0</v>
      </c>
      <c r="J6" s="155">
        <v>0</v>
      </c>
      <c r="K6" s="155">
        <v>0</v>
      </c>
    </row>
    <row r="7" spans="1:11">
      <c r="A7" s="154" t="s">
        <v>167</v>
      </c>
      <c r="B7" s="155">
        <v>114980</v>
      </c>
      <c r="C7" s="156">
        <v>36133</v>
      </c>
      <c r="D7" s="157">
        <v>49841</v>
      </c>
      <c r="E7" s="158">
        <v>30943</v>
      </c>
      <c r="F7" s="158">
        <v>34196</v>
      </c>
      <c r="G7" s="158">
        <v>0</v>
      </c>
      <c r="H7" s="155">
        <v>0</v>
      </c>
      <c r="I7" s="155">
        <v>0</v>
      </c>
      <c r="J7" s="155">
        <v>0</v>
      </c>
      <c r="K7" s="155">
        <v>0</v>
      </c>
    </row>
    <row r="8" spans="1:11">
      <c r="A8" s="154" t="s">
        <v>168</v>
      </c>
      <c r="B8" s="155">
        <v>183700</v>
      </c>
      <c r="C8" s="156">
        <v>181800</v>
      </c>
      <c r="D8" s="159">
        <v>183700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</row>
    <row r="9" spans="1:11">
      <c r="A9" s="154" t="s">
        <v>169</v>
      </c>
      <c r="B9" s="155">
        <v>6708736</v>
      </c>
      <c r="C9" s="156">
        <v>888712</v>
      </c>
      <c r="D9" s="159">
        <v>1617566</v>
      </c>
      <c r="E9" s="155">
        <v>223300</v>
      </c>
      <c r="F9" s="155">
        <v>4781910</v>
      </c>
      <c r="G9" s="155">
        <v>67960</v>
      </c>
      <c r="H9" s="155">
        <v>0</v>
      </c>
      <c r="I9" s="155">
        <v>0</v>
      </c>
      <c r="J9" s="155">
        <v>0</v>
      </c>
      <c r="K9" s="155">
        <v>18000</v>
      </c>
    </row>
    <row r="10" spans="1:11">
      <c r="A10" s="154" t="s">
        <v>170</v>
      </c>
      <c r="B10" s="155">
        <v>7986873</v>
      </c>
      <c r="C10" s="156">
        <v>1119212</v>
      </c>
      <c r="D10" s="159">
        <v>249441</v>
      </c>
      <c r="E10" s="155">
        <v>1697370</v>
      </c>
      <c r="F10" s="155">
        <v>4682394</v>
      </c>
      <c r="G10" s="155">
        <v>108640</v>
      </c>
      <c r="H10" s="155">
        <v>0</v>
      </c>
      <c r="I10" s="155">
        <v>0</v>
      </c>
      <c r="J10" s="155">
        <v>0</v>
      </c>
      <c r="K10" s="155">
        <v>1249028</v>
      </c>
    </row>
    <row r="11" spans="1:11">
      <c r="A11" s="154" t="s">
        <v>171</v>
      </c>
      <c r="B11" s="155">
        <v>3957162</v>
      </c>
      <c r="C11" s="156">
        <v>498075</v>
      </c>
      <c r="D11" s="159">
        <v>0</v>
      </c>
      <c r="E11" s="155">
        <v>587023</v>
      </c>
      <c r="F11" s="155">
        <v>564089</v>
      </c>
      <c r="G11" s="155">
        <v>0</v>
      </c>
      <c r="H11" s="155">
        <v>0</v>
      </c>
      <c r="I11" s="155">
        <v>0</v>
      </c>
      <c r="J11" s="155">
        <v>0</v>
      </c>
      <c r="K11" s="155">
        <v>2806050</v>
      </c>
    </row>
    <row r="12" spans="1:11">
      <c r="A12" s="160" t="s">
        <v>172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2"/>
    </row>
    <row r="13" spans="1:11">
      <c r="A13" s="154" t="s">
        <v>173</v>
      </c>
      <c r="B13" s="155">
        <v>35864775</v>
      </c>
      <c r="C13" s="163">
        <v>3195010</v>
      </c>
      <c r="D13" s="157">
        <v>28138778</v>
      </c>
      <c r="E13" s="158">
        <v>7128397</v>
      </c>
      <c r="F13" s="158">
        <v>597600</v>
      </c>
      <c r="G13" s="155">
        <v>0</v>
      </c>
      <c r="H13" s="155">
        <v>0</v>
      </c>
      <c r="I13" s="155">
        <v>0</v>
      </c>
      <c r="J13" s="155">
        <v>0</v>
      </c>
      <c r="K13" s="155">
        <v>0</v>
      </c>
    </row>
    <row r="14" spans="1:11">
      <c r="A14" s="154" t="s">
        <v>174</v>
      </c>
      <c r="B14" s="155">
        <v>1500435</v>
      </c>
      <c r="C14" s="163">
        <v>332781</v>
      </c>
      <c r="D14" s="157">
        <v>1500435</v>
      </c>
      <c r="E14" s="158">
        <v>0</v>
      </c>
      <c r="F14" s="158">
        <v>0</v>
      </c>
      <c r="G14" s="155">
        <v>0</v>
      </c>
      <c r="H14" s="155">
        <v>0</v>
      </c>
      <c r="I14" s="155">
        <v>0</v>
      </c>
      <c r="J14" s="155">
        <v>0</v>
      </c>
      <c r="K14" s="155">
        <v>0</v>
      </c>
    </row>
    <row r="15" spans="1:11">
      <c r="A15" s="154" t="s">
        <v>175</v>
      </c>
      <c r="B15" s="155">
        <v>0</v>
      </c>
      <c r="C15" s="163">
        <v>0</v>
      </c>
      <c r="D15" s="157">
        <v>0</v>
      </c>
      <c r="E15" s="158">
        <v>0</v>
      </c>
      <c r="F15" s="158">
        <v>0</v>
      </c>
      <c r="G15" s="155">
        <v>0</v>
      </c>
      <c r="H15" s="155">
        <v>0</v>
      </c>
      <c r="I15" s="155">
        <v>0</v>
      </c>
      <c r="J15" s="155">
        <v>0</v>
      </c>
      <c r="K15" s="155">
        <v>0</v>
      </c>
    </row>
    <row r="16" spans="1:11">
      <c r="A16" s="154" t="s">
        <v>176</v>
      </c>
      <c r="B16" s="155">
        <v>0</v>
      </c>
      <c r="C16" s="163">
        <v>0</v>
      </c>
      <c r="D16" s="157">
        <v>0</v>
      </c>
      <c r="E16" s="158">
        <v>0</v>
      </c>
      <c r="F16" s="158">
        <v>0</v>
      </c>
      <c r="G16" s="155">
        <v>0</v>
      </c>
      <c r="H16" s="155">
        <v>0</v>
      </c>
      <c r="I16" s="155">
        <v>0</v>
      </c>
      <c r="J16" s="155">
        <v>0</v>
      </c>
      <c r="K16" s="155">
        <v>0</v>
      </c>
    </row>
    <row r="17" spans="1:11">
      <c r="A17" s="164" t="s">
        <v>50</v>
      </c>
      <c r="B17" s="165">
        <f>IFERROR(SUM(B6:B11)+SUM(B13:B16),"")</f>
        <v>57966416</v>
      </c>
      <c r="C17" s="166">
        <f>IFERROR(SUM(C6:C11)+SUM(C13:C16),"")</f>
        <v>6852294</v>
      </c>
      <c r="D17" s="165">
        <f>IFERROR(SUM(D6:D11)+SUM(D13:D16),"")</f>
        <v>32994236</v>
      </c>
      <c r="E17" s="165">
        <f t="shared" ref="E17:H17" si="0">IFERROR(SUM(E6:E11)+SUM(E13:E16),"")</f>
        <v>9881713</v>
      </c>
      <c r="F17" s="165">
        <f t="shared" si="0"/>
        <v>10840789</v>
      </c>
      <c r="G17" s="165">
        <f t="shared" si="0"/>
        <v>176600</v>
      </c>
      <c r="H17" s="165">
        <f t="shared" si="0"/>
        <v>0</v>
      </c>
      <c r="I17" s="167">
        <f>IFERROR(SUM(I6:I11)+SUM(I13:I16),"")</f>
        <v>0</v>
      </c>
      <c r="J17" s="167">
        <f>IFERROR(SUM(J6:J11)+SUM(J13:J16),"")</f>
        <v>0</v>
      </c>
      <c r="K17" s="167">
        <f>IFERROR(SUM(K6:K11)+SUM(K13:K16),"")</f>
        <v>4073078</v>
      </c>
    </row>
    <row r="18" spans="1:1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</sheetData>
  <mergeCells count="10">
    <mergeCell ref="H3:H4"/>
    <mergeCell ref="K3:K4"/>
    <mergeCell ref="A5:K5"/>
    <mergeCell ref="A12:K12"/>
    <mergeCell ref="A3:A4"/>
    <mergeCell ref="B3:B4"/>
    <mergeCell ref="D3:D4"/>
    <mergeCell ref="E3:E4"/>
    <mergeCell ref="F3:F4"/>
    <mergeCell ref="G3:G4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/>
  </sheetViews>
  <sheetFormatPr defaultRowHeight="13.5"/>
  <cols>
    <col min="1" max="1" width="20.625" customWidth="1"/>
    <col min="2" max="10" width="12.625" customWidth="1"/>
  </cols>
  <sheetData>
    <row r="1" spans="1:10" ht="14.25">
      <c r="A1" s="168" t="s">
        <v>177</v>
      </c>
      <c r="B1" s="169"/>
      <c r="C1" s="169"/>
      <c r="D1" s="169"/>
      <c r="E1" s="169"/>
      <c r="F1" s="169"/>
      <c r="G1" s="169"/>
      <c r="H1" s="169"/>
      <c r="I1" s="170" t="s">
        <v>40</v>
      </c>
      <c r="J1" s="169"/>
    </row>
    <row r="2" spans="1:10">
      <c r="A2" s="140" t="s">
        <v>155</v>
      </c>
      <c r="B2" s="171" t="s">
        <v>178</v>
      </c>
      <c r="C2" s="139" t="s">
        <v>179</v>
      </c>
      <c r="D2" s="139" t="s">
        <v>180</v>
      </c>
      <c r="E2" s="139" t="s">
        <v>181</v>
      </c>
      <c r="F2" s="139" t="s">
        <v>182</v>
      </c>
      <c r="G2" s="139" t="s">
        <v>183</v>
      </c>
      <c r="H2" s="139" t="s">
        <v>184</v>
      </c>
      <c r="I2" s="139" t="s">
        <v>185</v>
      </c>
      <c r="J2" s="172"/>
    </row>
    <row r="3" spans="1:10">
      <c r="A3" s="149"/>
      <c r="B3" s="173"/>
      <c r="C3" s="174"/>
      <c r="D3" s="174"/>
      <c r="E3" s="174"/>
      <c r="F3" s="174"/>
      <c r="G3" s="174"/>
      <c r="H3" s="174"/>
      <c r="I3" s="174"/>
      <c r="J3" s="175"/>
    </row>
    <row r="4" spans="1:10">
      <c r="A4" s="176">
        <f>IFERROR(SUM(B4:H4),"")</f>
        <v>57966416</v>
      </c>
      <c r="B4" s="177">
        <v>54533796</v>
      </c>
      <c r="C4" s="178">
        <v>2677227</v>
      </c>
      <c r="D4" s="178">
        <v>606109</v>
      </c>
      <c r="E4" s="178">
        <v>94779</v>
      </c>
      <c r="F4" s="178">
        <v>15464</v>
      </c>
      <c r="G4" s="178">
        <v>39041</v>
      </c>
      <c r="H4" s="178">
        <v>0</v>
      </c>
      <c r="I4" s="179">
        <v>0.46</v>
      </c>
      <c r="J4" s="180"/>
    </row>
    <row r="5" spans="1:10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10">
      <c r="A6" s="181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14.25">
      <c r="A7" s="168" t="s">
        <v>186</v>
      </c>
      <c r="B7" s="169"/>
      <c r="C7" s="169"/>
      <c r="D7" s="169"/>
      <c r="E7" s="169"/>
      <c r="F7" s="169"/>
      <c r="G7" s="169"/>
      <c r="H7" s="169"/>
      <c r="I7" s="169"/>
      <c r="J7" s="170" t="s">
        <v>40</v>
      </c>
    </row>
    <row r="8" spans="1:10">
      <c r="A8" s="140" t="s">
        <v>155</v>
      </c>
      <c r="B8" s="171" t="s">
        <v>187</v>
      </c>
      <c r="C8" s="139" t="s">
        <v>188</v>
      </c>
      <c r="D8" s="139" t="s">
        <v>189</v>
      </c>
      <c r="E8" s="139" t="s">
        <v>190</v>
      </c>
      <c r="F8" s="139" t="s">
        <v>191</v>
      </c>
      <c r="G8" s="139" t="s">
        <v>192</v>
      </c>
      <c r="H8" s="139" t="s">
        <v>193</v>
      </c>
      <c r="I8" s="139" t="s">
        <v>194</v>
      </c>
      <c r="J8" s="139" t="s">
        <v>195</v>
      </c>
    </row>
    <row r="9" spans="1:10">
      <c r="A9" s="149"/>
      <c r="B9" s="173"/>
      <c r="C9" s="174"/>
      <c r="D9" s="174"/>
      <c r="E9" s="174"/>
      <c r="F9" s="174"/>
      <c r="G9" s="174"/>
      <c r="H9" s="174"/>
      <c r="I9" s="174"/>
      <c r="J9" s="174"/>
    </row>
    <row r="10" spans="1:10">
      <c r="A10" s="176">
        <f>IFERROR(SUM(B10:J10),"")</f>
        <v>57966416</v>
      </c>
      <c r="B10" s="177">
        <v>6852294</v>
      </c>
      <c r="C10" s="178">
        <f>6376355-1</f>
        <v>6376354</v>
      </c>
      <c r="D10" s="178">
        <v>6282373</v>
      </c>
      <c r="E10" s="178">
        <v>5682115</v>
      </c>
      <c r="F10" s="178">
        <v>5110459</v>
      </c>
      <c r="G10" s="178">
        <v>17389473</v>
      </c>
      <c r="H10" s="178">
        <v>8290406</v>
      </c>
      <c r="I10" s="178">
        <v>1982942</v>
      </c>
      <c r="J10" s="178">
        <v>0</v>
      </c>
    </row>
    <row r="11" spans="1:10">
      <c r="A11" s="181"/>
      <c r="B11" s="181"/>
      <c r="C11" s="181"/>
      <c r="D11" s="181"/>
      <c r="E11" s="181"/>
      <c r="F11" s="181"/>
      <c r="G11" s="181"/>
      <c r="H11" s="181"/>
      <c r="I11" s="181"/>
      <c r="J11" s="181"/>
    </row>
    <row r="12" spans="1:10">
      <c r="A12" s="181"/>
      <c r="B12" s="181"/>
      <c r="C12" s="181"/>
      <c r="D12" s="181"/>
      <c r="E12" s="181"/>
      <c r="F12" s="181"/>
      <c r="G12" s="181"/>
      <c r="H12" s="181"/>
      <c r="I12" s="181"/>
      <c r="J12" s="181"/>
    </row>
    <row r="13" spans="1:10" ht="14.25">
      <c r="A13" s="168" t="s">
        <v>196</v>
      </c>
      <c r="B13" s="181"/>
      <c r="C13" s="181"/>
      <c r="D13" s="169"/>
      <c r="E13" s="169"/>
      <c r="F13" s="169"/>
      <c r="G13" s="182" t="s">
        <v>40</v>
      </c>
      <c r="H13" s="181"/>
      <c r="I13" s="181"/>
      <c r="J13" s="181"/>
    </row>
    <row r="14" spans="1:10">
      <c r="A14" s="140" t="s">
        <v>197</v>
      </c>
      <c r="B14" s="183" t="s">
        <v>198</v>
      </c>
      <c r="C14" s="184"/>
      <c r="D14" s="184"/>
      <c r="E14" s="184"/>
      <c r="F14" s="184"/>
      <c r="G14" s="185"/>
      <c r="H14" s="181"/>
      <c r="I14" s="181"/>
      <c r="J14" s="181"/>
    </row>
    <row r="15" spans="1:10">
      <c r="A15" s="149"/>
      <c r="B15" s="186"/>
      <c r="C15" s="187"/>
      <c r="D15" s="187"/>
      <c r="E15" s="187"/>
      <c r="F15" s="187"/>
      <c r="G15" s="188"/>
      <c r="H15" s="181"/>
      <c r="I15" s="181"/>
      <c r="J15" s="181"/>
    </row>
    <row r="16" spans="1:10">
      <c r="A16" s="189" t="s">
        <v>49</v>
      </c>
      <c r="B16" s="190"/>
      <c r="C16" s="191"/>
      <c r="D16" s="191"/>
      <c r="E16" s="191"/>
      <c r="F16" s="191"/>
      <c r="G16" s="192"/>
      <c r="H16" s="181"/>
      <c r="I16" s="181"/>
      <c r="J16" s="181"/>
    </row>
    <row r="17" spans="1:10">
      <c r="A17" s="181"/>
      <c r="B17" s="181"/>
      <c r="C17" s="181"/>
      <c r="D17" s="181"/>
      <c r="E17" s="181"/>
      <c r="F17" s="181"/>
      <c r="G17" s="181"/>
      <c r="H17" s="181"/>
      <c r="I17" s="181"/>
      <c r="J17" s="181"/>
    </row>
  </sheetData>
  <mergeCells count="23">
    <mergeCell ref="B16:G16"/>
    <mergeCell ref="G8:G9"/>
    <mergeCell ref="H8:H9"/>
    <mergeCell ref="I8:I9"/>
    <mergeCell ref="J8:J9"/>
    <mergeCell ref="A14:A15"/>
    <mergeCell ref="B14:G15"/>
    <mergeCell ref="G2:G3"/>
    <mergeCell ref="H2:H3"/>
    <mergeCell ref="I2:I3"/>
    <mergeCell ref="J2:J3"/>
    <mergeCell ref="A8:A9"/>
    <mergeCell ref="B8:B9"/>
    <mergeCell ref="C8:C9"/>
    <mergeCell ref="D8:D9"/>
    <mergeCell ref="E8:E9"/>
    <mergeCell ref="F8:F9"/>
    <mergeCell ref="A2:A3"/>
    <mergeCell ref="B2:B3"/>
    <mergeCell ref="C2:C3"/>
    <mergeCell ref="D2:D3"/>
    <mergeCell ref="E2:E3"/>
    <mergeCell ref="F2:F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</vt:i4>
      </vt:variant>
    </vt:vector>
  </HeadingPairs>
  <TitlesOfParts>
    <vt:vector size="16" baseType="lpstr">
      <vt:lpstr>1貸借対照表　(1)①有形固定資産　明細</vt:lpstr>
      <vt:lpstr>②有形固定資産　行政目的別明細</vt:lpstr>
      <vt:lpstr>③投資及び出資金明細</vt:lpstr>
      <vt:lpstr>④基金の明細</vt:lpstr>
      <vt:lpstr>⑤貸付金明細</vt:lpstr>
      <vt:lpstr>⑥長期延滞債権明細</vt:lpstr>
      <vt:lpstr>⑦未収金明細</vt:lpstr>
      <vt:lpstr>(2)①地方債（借入先別）明細</vt:lpstr>
      <vt:lpstr>②～④地方債（利率別）明細等</vt:lpstr>
      <vt:lpstr>⑤引当金明細</vt:lpstr>
      <vt:lpstr>2行政コスト計算書　(1)補助金明細</vt:lpstr>
      <vt:lpstr>(2)行政目的別明細</vt:lpstr>
      <vt:lpstr>3純資産変動計算書　(1)財源明細</vt:lpstr>
      <vt:lpstr>(2)財源情報明細</vt:lpstr>
      <vt:lpstr>4資本収支計算書　(1)資金明細</vt:lpstr>
      <vt:lpstr>'1貸借対照表　(1)①有形固定資産　明細'!Print_Area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2019-12-03T02:38:21Z</dcterms:created>
  <dc:creator>所沢市</dc:creator>
  <cp:lastModifiedBy>所沢市</cp:lastModifiedBy>
  <dcterms:modified xsi:type="dcterms:W3CDTF">2020-04-28T02:27:50Z</dcterms:modified>
</cp:coreProperties>
</file>